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下學期\"/>
    </mc:Choice>
  </mc:AlternateContent>
  <xr:revisionPtr revIDLastSave="0" documentId="13_ncr:1_{C0FD821C-7D66-490F-B774-AC17D17FAA2D}" xr6:coauthVersionLast="47" xr6:coauthVersionMax="47" xr10:uidLastSave="{00000000-0000-0000-0000-000000000000}"/>
  <bookViews>
    <workbookView xWindow="-120" yWindow="-120" windowWidth="21840" windowHeight="13020" firstSheet="6" activeTab="9" xr2:uid="{21197466-55E4-4A75-A6AA-0355EFCDD2E5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40224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Q30" i="11"/>
  <c r="O30" i="11"/>
  <c r="L30" i="11"/>
  <c r="K30" i="11"/>
  <c r="I30" i="11"/>
  <c r="E30" i="11"/>
  <c r="C30" i="11"/>
  <c r="F69" i="10"/>
  <c r="E69" i="10"/>
  <c r="D69" i="10"/>
  <c r="C69" i="10"/>
  <c r="B69" i="10"/>
  <c r="F68" i="10"/>
  <c r="E68" i="10"/>
  <c r="D68" i="10"/>
  <c r="C68" i="10"/>
  <c r="B68" i="10"/>
  <c r="Q67" i="10"/>
  <c r="P67" i="10"/>
  <c r="O67" i="10"/>
  <c r="N67" i="10"/>
  <c r="M67" i="10"/>
  <c r="D67" i="10"/>
  <c r="U66" i="10"/>
  <c r="T66" i="10"/>
  <c r="S66" i="10"/>
  <c r="V66" i="10" s="1"/>
  <c r="Q66" i="10"/>
  <c r="P66" i="10"/>
  <c r="O66" i="10"/>
  <c r="N66" i="10"/>
  <c r="M66" i="10"/>
  <c r="D66" i="10"/>
  <c r="U65" i="10"/>
  <c r="T65" i="10"/>
  <c r="S65" i="10"/>
  <c r="V65" i="10" s="1"/>
  <c r="Q65" i="10"/>
  <c r="P65" i="10"/>
  <c r="O65" i="10"/>
  <c r="N65" i="10"/>
  <c r="M65" i="10"/>
  <c r="D65" i="10"/>
  <c r="U64" i="10"/>
  <c r="T64" i="10"/>
  <c r="S64" i="10"/>
  <c r="V64" i="10" s="1"/>
  <c r="Q64" i="10"/>
  <c r="P64" i="10"/>
  <c r="O64" i="10"/>
  <c r="N64" i="10"/>
  <c r="M64" i="10"/>
  <c r="D64" i="10"/>
  <c r="U63" i="10"/>
  <c r="V63" i="10" s="1"/>
  <c r="T63" i="10"/>
  <c r="T67" i="10" s="1"/>
  <c r="S63" i="10"/>
  <c r="S67" i="10" s="1"/>
  <c r="Q63" i="10"/>
  <c r="P63" i="10"/>
  <c r="O63" i="10"/>
  <c r="N63" i="10"/>
  <c r="M63" i="10"/>
  <c r="D63" i="10"/>
  <c r="D62" i="10"/>
  <c r="D61" i="10"/>
  <c r="D60" i="10"/>
  <c r="S59" i="10"/>
  <c r="R59" i="10"/>
  <c r="Q59" i="10"/>
  <c r="P59" i="10"/>
  <c r="O59" i="10"/>
  <c r="N59" i="10"/>
  <c r="M59" i="10"/>
  <c r="D59" i="10"/>
  <c r="M58" i="10"/>
  <c r="D58" i="10"/>
  <c r="M57" i="10"/>
  <c r="D57" i="10"/>
  <c r="M56" i="10"/>
  <c r="D56" i="10"/>
  <c r="M55" i="10"/>
  <c r="D55" i="10"/>
  <c r="D54" i="10"/>
  <c r="D53" i="10"/>
  <c r="D52" i="10"/>
  <c r="D51" i="10"/>
  <c r="F47" i="10"/>
  <c r="E47" i="10"/>
  <c r="D47" i="10"/>
  <c r="C47" i="10"/>
  <c r="B47" i="10"/>
  <c r="S46" i="10"/>
  <c r="R46" i="10"/>
  <c r="Q46" i="10"/>
  <c r="P46" i="10"/>
  <c r="O46" i="10"/>
  <c r="N46" i="10"/>
  <c r="M46" i="10"/>
  <c r="D46" i="10"/>
  <c r="M45" i="10"/>
  <c r="D45" i="10"/>
  <c r="M44" i="10"/>
  <c r="D44" i="10"/>
  <c r="M43" i="10"/>
  <c r="D43" i="10"/>
  <c r="M42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F25" i="10"/>
  <c r="E25" i="10"/>
  <c r="D25" i="10"/>
  <c r="C25" i="10"/>
  <c r="B25" i="10"/>
  <c r="S24" i="10"/>
  <c r="R24" i="10"/>
  <c r="Q24" i="10"/>
  <c r="P24" i="10"/>
  <c r="O24" i="10"/>
  <c r="N24" i="10"/>
  <c r="M24" i="10"/>
  <c r="D24" i="10"/>
  <c r="M23" i="10"/>
  <c r="D23" i="10"/>
  <c r="M22" i="10"/>
  <c r="D22" i="10"/>
  <c r="M21" i="10"/>
  <c r="D21" i="10"/>
  <c r="M20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A30" i="11" l="1"/>
  <c r="U67" i="10"/>
  <c r="W67" i="10" s="1"/>
  <c r="V67" i="10" l="1"/>
  <c r="Q30" i="9" l="1"/>
  <c r="O30" i="9"/>
  <c r="A30" i="9" s="1"/>
  <c r="L30" i="9"/>
  <c r="K30" i="9"/>
  <c r="I30" i="9"/>
  <c r="F30" i="9"/>
  <c r="E30" i="9"/>
  <c r="C30" i="9"/>
  <c r="F69" i="8"/>
  <c r="E69" i="8"/>
  <c r="C69" i="8"/>
  <c r="F68" i="8"/>
  <c r="E68" i="8"/>
  <c r="D68" i="8"/>
  <c r="C68" i="8"/>
  <c r="B68" i="8"/>
  <c r="T67" i="8"/>
  <c r="Q67" i="8"/>
  <c r="P67" i="8"/>
  <c r="O67" i="8"/>
  <c r="N67" i="8"/>
  <c r="M67" i="8"/>
  <c r="D67" i="8"/>
  <c r="V66" i="8"/>
  <c r="U66" i="8"/>
  <c r="T66" i="8"/>
  <c r="S66" i="8"/>
  <c r="Q66" i="8"/>
  <c r="P66" i="8"/>
  <c r="O66" i="8"/>
  <c r="N66" i="8"/>
  <c r="M66" i="8"/>
  <c r="D66" i="8"/>
  <c r="U65" i="8"/>
  <c r="T65" i="8"/>
  <c r="S65" i="8"/>
  <c r="V65" i="8" s="1"/>
  <c r="Q65" i="8"/>
  <c r="P65" i="8"/>
  <c r="O65" i="8"/>
  <c r="N65" i="8"/>
  <c r="M65" i="8"/>
  <c r="D65" i="8"/>
  <c r="U64" i="8"/>
  <c r="V64" i="8" s="1"/>
  <c r="T64" i="8"/>
  <c r="S64" i="8"/>
  <c r="Q64" i="8"/>
  <c r="P64" i="8"/>
  <c r="O64" i="8"/>
  <c r="N64" i="8"/>
  <c r="M64" i="8"/>
  <c r="D64" i="8"/>
  <c r="U63" i="8"/>
  <c r="V63" i="8" s="1"/>
  <c r="T63" i="8"/>
  <c r="S63" i="8"/>
  <c r="S67" i="8" s="1"/>
  <c r="Q63" i="8"/>
  <c r="P63" i="8"/>
  <c r="O63" i="8"/>
  <c r="N63" i="8"/>
  <c r="M63" i="8"/>
  <c r="D63" i="8"/>
  <c r="D62" i="8"/>
  <c r="D61" i="8"/>
  <c r="D60" i="8"/>
  <c r="S59" i="8"/>
  <c r="R59" i="8"/>
  <c r="Q59" i="8"/>
  <c r="P59" i="8"/>
  <c r="O59" i="8"/>
  <c r="N59" i="8"/>
  <c r="M59" i="8"/>
  <c r="D59" i="8"/>
  <c r="M58" i="8"/>
  <c r="D58" i="8"/>
  <c r="M57" i="8"/>
  <c r="D57" i="8"/>
  <c r="M56" i="8"/>
  <c r="D56" i="8"/>
  <c r="M55" i="8"/>
  <c r="D55" i="8"/>
  <c r="D54" i="8"/>
  <c r="D53" i="8"/>
  <c r="D52" i="8"/>
  <c r="D51" i="8"/>
  <c r="F47" i="8"/>
  <c r="E47" i="8"/>
  <c r="D47" i="8"/>
  <c r="C47" i="8"/>
  <c r="B47" i="8"/>
  <c r="S46" i="8"/>
  <c r="R46" i="8"/>
  <c r="Q46" i="8"/>
  <c r="P46" i="8"/>
  <c r="O46" i="8"/>
  <c r="N46" i="8"/>
  <c r="M46" i="8"/>
  <c r="D46" i="8"/>
  <c r="M45" i="8"/>
  <c r="D45" i="8"/>
  <c r="M44" i="8"/>
  <c r="D44" i="8"/>
  <c r="M43" i="8"/>
  <c r="D43" i="8"/>
  <c r="M42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F25" i="8"/>
  <c r="E25" i="8"/>
  <c r="C25" i="8"/>
  <c r="B25" i="8"/>
  <c r="B69" i="8" s="1"/>
  <c r="S24" i="8"/>
  <c r="R24" i="8"/>
  <c r="Q24" i="8"/>
  <c r="P24" i="8"/>
  <c r="O24" i="8"/>
  <c r="N24" i="8"/>
  <c r="M24" i="8"/>
  <c r="D24" i="8"/>
  <c r="M23" i="8"/>
  <c r="D23" i="8"/>
  <c r="M22" i="8"/>
  <c r="D22" i="8"/>
  <c r="M21" i="8"/>
  <c r="D21" i="8"/>
  <c r="M20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l="1"/>
  <c r="D69" i="8" s="1"/>
  <c r="W67" i="8"/>
  <c r="V67" i="8"/>
  <c r="U67" i="8"/>
  <c r="E30" i="7"/>
  <c r="Q30" i="7" l="1"/>
  <c r="O30" i="7"/>
  <c r="L30" i="7"/>
  <c r="K30" i="7"/>
  <c r="I30" i="7"/>
  <c r="F30" i="7"/>
  <c r="C30" i="7"/>
  <c r="F69" i="6"/>
  <c r="E69" i="6"/>
  <c r="D69" i="6"/>
  <c r="C69" i="6"/>
  <c r="B69" i="6"/>
  <c r="F68" i="6"/>
  <c r="E68" i="6"/>
  <c r="D68" i="6"/>
  <c r="C68" i="6"/>
  <c r="B68" i="6"/>
  <c r="Q67" i="6"/>
  <c r="P67" i="6"/>
  <c r="O67" i="6"/>
  <c r="N67" i="6"/>
  <c r="M67" i="6"/>
  <c r="D67" i="6"/>
  <c r="U66" i="6"/>
  <c r="T66" i="6"/>
  <c r="S66" i="6"/>
  <c r="V66" i="6" s="1"/>
  <c r="Q66" i="6"/>
  <c r="P66" i="6"/>
  <c r="O66" i="6"/>
  <c r="N66" i="6"/>
  <c r="M66" i="6"/>
  <c r="D66" i="6"/>
  <c r="U65" i="6"/>
  <c r="T65" i="6"/>
  <c r="T67" i="6" s="1"/>
  <c r="S65" i="6"/>
  <c r="Q65" i="6"/>
  <c r="P65" i="6"/>
  <c r="O65" i="6"/>
  <c r="N65" i="6"/>
  <c r="M65" i="6"/>
  <c r="D65" i="6"/>
  <c r="U64" i="6"/>
  <c r="T64" i="6"/>
  <c r="S64" i="6"/>
  <c r="V64" i="6" s="1"/>
  <c r="Q64" i="6"/>
  <c r="P64" i="6"/>
  <c r="O64" i="6"/>
  <c r="N64" i="6"/>
  <c r="M64" i="6"/>
  <c r="D64" i="6"/>
  <c r="U63" i="6"/>
  <c r="U67" i="6" s="1"/>
  <c r="T63" i="6"/>
  <c r="S63" i="6"/>
  <c r="S67" i="6" s="1"/>
  <c r="Q63" i="6"/>
  <c r="P63" i="6"/>
  <c r="O63" i="6"/>
  <c r="N63" i="6"/>
  <c r="M63" i="6"/>
  <c r="D63" i="6"/>
  <c r="D62" i="6"/>
  <c r="D61" i="6"/>
  <c r="D60" i="6"/>
  <c r="S59" i="6"/>
  <c r="R59" i="6"/>
  <c r="Q59" i="6"/>
  <c r="P59" i="6"/>
  <c r="O59" i="6"/>
  <c r="N59" i="6"/>
  <c r="M59" i="6"/>
  <c r="D59" i="6"/>
  <c r="M58" i="6"/>
  <c r="D58" i="6"/>
  <c r="M57" i="6"/>
  <c r="D57" i="6"/>
  <c r="M56" i="6"/>
  <c r="D56" i="6"/>
  <c r="M55" i="6"/>
  <c r="D55" i="6"/>
  <c r="D54" i="6"/>
  <c r="D53" i="6"/>
  <c r="D52" i="6"/>
  <c r="D51" i="6"/>
  <c r="F47" i="6"/>
  <c r="E47" i="6"/>
  <c r="D47" i="6"/>
  <c r="C47" i="6"/>
  <c r="B47" i="6"/>
  <c r="S46" i="6"/>
  <c r="R46" i="6"/>
  <c r="Q46" i="6"/>
  <c r="P46" i="6"/>
  <c r="O46" i="6"/>
  <c r="N46" i="6"/>
  <c r="M46" i="6"/>
  <c r="D46" i="6"/>
  <c r="M45" i="6"/>
  <c r="D45" i="6"/>
  <c r="M44" i="6"/>
  <c r="D44" i="6"/>
  <c r="M43" i="6"/>
  <c r="D43" i="6"/>
  <c r="M42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F25" i="6"/>
  <c r="E25" i="6"/>
  <c r="D25" i="6"/>
  <c r="C25" i="6"/>
  <c r="B25" i="6"/>
  <c r="S24" i="6"/>
  <c r="R24" i="6"/>
  <c r="Q24" i="6"/>
  <c r="P24" i="6"/>
  <c r="O24" i="6"/>
  <c r="N24" i="6"/>
  <c r="M24" i="6"/>
  <c r="D24" i="6"/>
  <c r="M23" i="6"/>
  <c r="D23" i="6"/>
  <c r="M22" i="6"/>
  <c r="D22" i="6"/>
  <c r="M21" i="6"/>
  <c r="D21" i="6"/>
  <c r="M20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A30" i="7" l="1"/>
  <c r="W67" i="6"/>
  <c r="V67" i="6"/>
  <c r="V63" i="6"/>
  <c r="V65" i="6"/>
  <c r="H17" i="1" l="1"/>
  <c r="K20" i="1"/>
  <c r="Q30" i="5"/>
  <c r="O30" i="5"/>
  <c r="L30" i="5"/>
  <c r="K30" i="5"/>
  <c r="I30" i="5"/>
  <c r="F30" i="5"/>
  <c r="E30" i="5"/>
  <c r="C30" i="5"/>
  <c r="A30" i="5" s="1"/>
  <c r="F69" i="4"/>
  <c r="E69" i="4"/>
  <c r="C69" i="4"/>
  <c r="F68" i="4"/>
  <c r="E68" i="4"/>
  <c r="D68" i="4"/>
  <c r="C68" i="4"/>
  <c r="B68" i="4"/>
  <c r="Q67" i="4"/>
  <c r="P67" i="4"/>
  <c r="O67" i="4"/>
  <c r="N67" i="4"/>
  <c r="M67" i="4"/>
  <c r="D67" i="4"/>
  <c r="U66" i="4"/>
  <c r="T66" i="4"/>
  <c r="S66" i="4"/>
  <c r="V66" i="4" s="1"/>
  <c r="Q66" i="4"/>
  <c r="P66" i="4"/>
  <c r="O66" i="4"/>
  <c r="N66" i="4"/>
  <c r="M66" i="4"/>
  <c r="D66" i="4"/>
  <c r="U65" i="4"/>
  <c r="T65" i="4"/>
  <c r="V65" i="4" s="1"/>
  <c r="S65" i="4"/>
  <c r="Q65" i="4"/>
  <c r="P65" i="4"/>
  <c r="O65" i="4"/>
  <c r="N65" i="4"/>
  <c r="M65" i="4"/>
  <c r="D65" i="4"/>
  <c r="U64" i="4"/>
  <c r="T64" i="4"/>
  <c r="S64" i="4"/>
  <c r="V64" i="4" s="1"/>
  <c r="Q64" i="4"/>
  <c r="P64" i="4"/>
  <c r="O64" i="4"/>
  <c r="N64" i="4"/>
  <c r="M64" i="4"/>
  <c r="D64" i="4"/>
  <c r="U63" i="4"/>
  <c r="V63" i="4" s="1"/>
  <c r="T63" i="4"/>
  <c r="T67" i="4" s="1"/>
  <c r="S63" i="4"/>
  <c r="S67" i="4" s="1"/>
  <c r="Q63" i="4"/>
  <c r="P63" i="4"/>
  <c r="O63" i="4"/>
  <c r="N63" i="4"/>
  <c r="M63" i="4"/>
  <c r="D63" i="4"/>
  <c r="D62" i="4"/>
  <c r="D61" i="4"/>
  <c r="D60" i="4"/>
  <c r="S59" i="4"/>
  <c r="R59" i="4"/>
  <c r="Q59" i="4"/>
  <c r="P59" i="4"/>
  <c r="O59" i="4"/>
  <c r="N59" i="4"/>
  <c r="M59" i="4"/>
  <c r="D59" i="4"/>
  <c r="M58" i="4"/>
  <c r="D58" i="4"/>
  <c r="M57" i="4"/>
  <c r="D57" i="4"/>
  <c r="M56" i="4"/>
  <c r="D56" i="4"/>
  <c r="M55" i="4"/>
  <c r="D55" i="4"/>
  <c r="D54" i="4"/>
  <c r="D53" i="4"/>
  <c r="D52" i="4"/>
  <c r="D51" i="4"/>
  <c r="F47" i="4"/>
  <c r="E47" i="4"/>
  <c r="D47" i="4"/>
  <c r="D69" i="4" s="1"/>
  <c r="C47" i="4"/>
  <c r="B47" i="4"/>
  <c r="B69" i="4" s="1"/>
  <c r="S46" i="4"/>
  <c r="R46" i="4"/>
  <c r="Q46" i="4"/>
  <c r="P46" i="4"/>
  <c r="O46" i="4"/>
  <c r="N46" i="4"/>
  <c r="M46" i="4"/>
  <c r="D46" i="4"/>
  <c r="M45" i="4"/>
  <c r="D45" i="4"/>
  <c r="M44" i="4"/>
  <c r="D44" i="4"/>
  <c r="M43" i="4"/>
  <c r="D43" i="4"/>
  <c r="M42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F25" i="4"/>
  <c r="E25" i="4"/>
  <c r="D25" i="4"/>
  <c r="C25" i="4"/>
  <c r="B25" i="4"/>
  <c r="S24" i="4"/>
  <c r="R24" i="4"/>
  <c r="Q24" i="4"/>
  <c r="P24" i="4"/>
  <c r="O24" i="4"/>
  <c r="N24" i="4"/>
  <c r="M24" i="4"/>
  <c r="D24" i="4"/>
  <c r="M23" i="4"/>
  <c r="D23" i="4"/>
  <c r="M22" i="4"/>
  <c r="D22" i="4"/>
  <c r="M21" i="4"/>
  <c r="D21" i="4"/>
  <c r="M20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U67" i="4" l="1"/>
  <c r="W67" i="4" s="1"/>
  <c r="V67" i="4" l="1"/>
  <c r="O46" i="2" l="1"/>
  <c r="P46" i="2"/>
  <c r="Q46" i="2"/>
  <c r="R46" i="2"/>
  <c r="N46" i="2"/>
  <c r="M64" i="2" l="1"/>
  <c r="O59" i="2"/>
  <c r="P59" i="2"/>
  <c r="Q59" i="2"/>
  <c r="R59" i="2"/>
  <c r="N59" i="2"/>
  <c r="N64" i="2"/>
  <c r="O63" i="2"/>
  <c r="O64" i="2"/>
  <c r="Q66" i="2"/>
  <c r="Q63" i="2"/>
  <c r="N65" i="2"/>
  <c r="P64" i="2"/>
  <c r="Q64" i="2"/>
  <c r="M65" i="2"/>
  <c r="O65" i="2"/>
  <c r="P65" i="2"/>
  <c r="Q65" i="2"/>
  <c r="M66" i="2"/>
  <c r="N66" i="2"/>
  <c r="O66" i="2"/>
  <c r="P66" i="2"/>
  <c r="N63" i="2"/>
  <c r="P63" i="2"/>
  <c r="N24" i="2"/>
  <c r="O24" i="2"/>
  <c r="Q30" i="3" l="1"/>
  <c r="O30" i="3"/>
  <c r="L30" i="3"/>
  <c r="K30" i="3"/>
  <c r="I30" i="3"/>
  <c r="F30" i="3"/>
  <c r="E30" i="3"/>
  <c r="C30" i="3"/>
  <c r="A30" i="3" s="1"/>
  <c r="F68" i="2"/>
  <c r="E68" i="2"/>
  <c r="C68" i="2"/>
  <c r="B68" i="2"/>
  <c r="D67" i="2"/>
  <c r="D66" i="2"/>
  <c r="D65" i="2"/>
  <c r="D64" i="2"/>
  <c r="M63" i="2"/>
  <c r="D63" i="2"/>
  <c r="D62" i="2"/>
  <c r="D61" i="2"/>
  <c r="D60" i="2"/>
  <c r="S59" i="2"/>
  <c r="D59" i="2"/>
  <c r="M58" i="2"/>
  <c r="U66" i="2" s="1"/>
  <c r="D58" i="2"/>
  <c r="M57" i="2"/>
  <c r="U65" i="2" s="1"/>
  <c r="D57" i="2"/>
  <c r="M56" i="2"/>
  <c r="U64" i="2" s="1"/>
  <c r="D56" i="2"/>
  <c r="M55" i="2"/>
  <c r="U63" i="2" s="1"/>
  <c r="D55" i="2"/>
  <c r="D54" i="2"/>
  <c r="D53" i="2"/>
  <c r="D52" i="2"/>
  <c r="D51" i="2"/>
  <c r="F47" i="2"/>
  <c r="E47" i="2"/>
  <c r="C47" i="2"/>
  <c r="B47" i="2"/>
  <c r="S46" i="2"/>
  <c r="N67" i="2"/>
  <c r="D46" i="2"/>
  <c r="M45" i="2"/>
  <c r="T66" i="2" s="1"/>
  <c r="D45" i="2"/>
  <c r="M44" i="2"/>
  <c r="T65" i="2" s="1"/>
  <c r="D44" i="2"/>
  <c r="M43" i="2"/>
  <c r="T64" i="2" s="1"/>
  <c r="D43" i="2"/>
  <c r="M42" i="2"/>
  <c r="T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S24" i="2"/>
  <c r="R24" i="2"/>
  <c r="Q24" i="2"/>
  <c r="P24" i="2"/>
  <c r="D24" i="2"/>
  <c r="M23" i="2"/>
  <c r="S66" i="2" s="1"/>
  <c r="D23" i="2"/>
  <c r="M22" i="2"/>
  <c r="S65" i="2" s="1"/>
  <c r="D22" i="2"/>
  <c r="M21" i="2"/>
  <c r="S64" i="2" s="1"/>
  <c r="D21" i="2"/>
  <c r="M20" i="2"/>
  <c r="S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3" i="1"/>
  <c r="H22" i="1"/>
  <c r="I22" i="1" s="1"/>
  <c r="H19" i="1"/>
  <c r="H18" i="1"/>
  <c r="I17" i="1" s="1"/>
  <c r="H12" i="1"/>
  <c r="H9" i="1" s="1"/>
  <c r="H11" i="1"/>
  <c r="H10" i="1"/>
  <c r="I10" i="1" s="1"/>
  <c r="L20" i="1" l="1"/>
  <c r="K22" i="1"/>
  <c r="L22" i="1" s="1"/>
  <c r="V64" i="2"/>
  <c r="O67" i="2"/>
  <c r="P67" i="2"/>
  <c r="M67" i="2"/>
  <c r="Q67" i="2"/>
  <c r="M59" i="2"/>
  <c r="D68" i="2"/>
  <c r="T67" i="2"/>
  <c r="E69" i="2"/>
  <c r="D25" i="2"/>
  <c r="C69" i="2"/>
  <c r="D47" i="2"/>
  <c r="F69" i="2"/>
  <c r="B69" i="2"/>
  <c r="M24" i="2"/>
  <c r="U67" i="2"/>
  <c r="V66" i="2"/>
  <c r="V65" i="2"/>
  <c r="V63" i="2"/>
  <c r="S67" i="2"/>
  <c r="I9" i="1"/>
  <c r="I11" i="1"/>
  <c r="K21" i="1"/>
  <c r="L21" i="1" s="1"/>
  <c r="M46" i="2"/>
  <c r="D69" i="2" l="1"/>
  <c r="V67" i="2"/>
  <c r="W67" i="2"/>
</calcChain>
</file>

<file path=xl/sharedStrings.xml><?xml version="1.0" encoding="utf-8"?>
<sst xmlns="http://schemas.openxmlformats.org/spreadsheetml/2006/main" count="5593" uniqueCount="588">
  <si>
    <t>桃園市立仁和國民中學113學年度第2學期午餐廠商供餐表</t>
    <phoneticPr fontId="4" type="noConversion"/>
  </si>
  <si>
    <t>週別</t>
    <phoneticPr fontId="4" type="noConversion"/>
  </si>
  <si>
    <t>期間</t>
    <phoneticPr fontId="4" type="noConversion"/>
  </si>
  <si>
    <t>天數</t>
    <phoneticPr fontId="4" type="noConversion"/>
  </si>
  <si>
    <t>七年級</t>
    <phoneticPr fontId="4" type="noConversion"/>
  </si>
  <si>
    <t>八年級</t>
    <phoneticPr fontId="4" type="noConversion"/>
  </si>
  <si>
    <t>九年級</t>
    <phoneticPr fontId="4" type="noConversion"/>
  </si>
  <si>
    <t>備註</t>
    <phoneticPr fontId="4" type="noConversion"/>
  </si>
  <si>
    <t>一</t>
  </si>
  <si>
    <t>2/11-2/14</t>
    <phoneticPr fontId="4" type="noConversion"/>
  </si>
  <si>
    <t>自由選餐</t>
    <phoneticPr fontId="4" type="noConversion"/>
  </si>
  <si>
    <t>2/11始業式正式上課</t>
    <phoneticPr fontId="4" type="noConversion"/>
  </si>
  <si>
    <t>二</t>
  </si>
  <si>
    <t>2/17-2/21</t>
    <phoneticPr fontId="4" type="noConversion"/>
  </si>
  <si>
    <t>三</t>
  </si>
  <si>
    <t>2/24-2/27</t>
    <phoneticPr fontId="4" type="noConversion"/>
  </si>
  <si>
    <t>2/27蔬食日</t>
    <phoneticPr fontId="4" type="noConversion"/>
  </si>
  <si>
    <t>四</t>
  </si>
  <si>
    <t>3/3-3/7</t>
    <phoneticPr fontId="4" type="noConversion"/>
  </si>
  <si>
    <t>2/28和平紀念日放假</t>
    <phoneticPr fontId="4" type="noConversion"/>
  </si>
  <si>
    <t>五</t>
  </si>
  <si>
    <t>3/10-3/14</t>
    <phoneticPr fontId="4" type="noConversion"/>
  </si>
  <si>
    <t>六</t>
  </si>
  <si>
    <t>3/17-3/21</t>
    <phoneticPr fontId="4" type="noConversion"/>
  </si>
  <si>
    <t>3/27蔬食日</t>
    <phoneticPr fontId="4" type="noConversion"/>
  </si>
  <si>
    <t>天數</t>
  </si>
  <si>
    <t>金額</t>
  </si>
  <si>
    <t>七</t>
  </si>
  <si>
    <t>3/24-3/28</t>
    <phoneticPr fontId="4" type="noConversion"/>
  </si>
  <si>
    <t>3/27,28八年級隔宿</t>
    <phoneticPr fontId="4" type="noConversion"/>
  </si>
  <si>
    <t>八年級  第1期</t>
    <phoneticPr fontId="4" type="noConversion"/>
  </si>
  <si>
    <t>八</t>
  </si>
  <si>
    <t>3/31-4/2</t>
    <phoneticPr fontId="4" type="noConversion"/>
  </si>
  <si>
    <t>4/3,4兒童清明節連假</t>
    <phoneticPr fontId="4" type="noConversion"/>
  </si>
  <si>
    <t>七年級 第1期</t>
    <phoneticPr fontId="4" type="noConversion"/>
  </si>
  <si>
    <t>九</t>
  </si>
  <si>
    <t>4/7-4/11</t>
    <phoneticPr fontId="4" type="noConversion"/>
  </si>
  <si>
    <t>4/11七年級校外教學</t>
    <phoneticPr fontId="4" type="noConversion"/>
  </si>
  <si>
    <t>教職員  第1期</t>
    <phoneticPr fontId="4" type="noConversion"/>
  </si>
  <si>
    <t>十</t>
  </si>
  <si>
    <t>4/14-4/18</t>
    <phoneticPr fontId="4" type="noConversion"/>
  </si>
  <si>
    <t>4/19親職教育日園遊會</t>
    <phoneticPr fontId="4" type="noConversion"/>
  </si>
  <si>
    <t>提供學生西點餐盒</t>
    <phoneticPr fontId="4" type="noConversion"/>
  </si>
  <si>
    <t>十一</t>
  </si>
  <si>
    <t>4/19-4/25</t>
    <phoneticPr fontId="4" type="noConversion"/>
  </si>
  <si>
    <t>4/21親職教育補假</t>
    <phoneticPr fontId="4" type="noConversion"/>
  </si>
  <si>
    <t>十二</t>
  </si>
  <si>
    <t>4/28-5/2</t>
    <phoneticPr fontId="4" type="noConversion"/>
  </si>
  <si>
    <t>4/24蔬食日</t>
    <phoneticPr fontId="4" type="noConversion"/>
  </si>
  <si>
    <t>十三</t>
  </si>
  <si>
    <t>5/5-5/9</t>
    <phoneticPr fontId="4" type="noConversion"/>
  </si>
  <si>
    <t>十四</t>
  </si>
  <si>
    <t>5/12-5/16</t>
    <phoneticPr fontId="4" type="noConversion"/>
  </si>
  <si>
    <t>5/22蔬食日</t>
    <phoneticPr fontId="4" type="noConversion"/>
  </si>
  <si>
    <t>十五</t>
  </si>
  <si>
    <t>5/19-5/23</t>
    <phoneticPr fontId="4" type="noConversion"/>
  </si>
  <si>
    <t>5/27-29九年級校外教學</t>
    <phoneticPr fontId="4" type="noConversion"/>
  </si>
  <si>
    <t>九年級全學期</t>
    <phoneticPr fontId="4" type="noConversion"/>
  </si>
  <si>
    <t>十六</t>
  </si>
  <si>
    <t>5/26-5/29</t>
    <phoneticPr fontId="4" type="noConversion"/>
  </si>
  <si>
    <t>5/30端午節連假</t>
    <phoneticPr fontId="4" type="noConversion"/>
  </si>
  <si>
    <t>十七</t>
  </si>
  <si>
    <t>6/2-6/6</t>
    <phoneticPr fontId="4" type="noConversion"/>
  </si>
  <si>
    <t>6/5九年級畢業典禮</t>
    <phoneticPr fontId="4" type="noConversion"/>
  </si>
  <si>
    <t>十八</t>
  </si>
  <si>
    <t>6/9-6/13</t>
    <phoneticPr fontId="4" type="noConversion"/>
  </si>
  <si>
    <t>教職員第2學期全</t>
    <phoneticPr fontId="4" type="noConversion"/>
  </si>
  <si>
    <t>十九</t>
  </si>
  <si>
    <t>6/16-6/20</t>
    <phoneticPr fontId="4" type="noConversion"/>
  </si>
  <si>
    <t>6/26蔬食日</t>
    <phoneticPr fontId="4" type="noConversion"/>
  </si>
  <si>
    <t>七年級第2學期全</t>
    <phoneticPr fontId="4" type="noConversion"/>
  </si>
  <si>
    <t>二十</t>
  </si>
  <si>
    <t>6/23-6/30</t>
    <phoneticPr fontId="4" type="noConversion"/>
  </si>
  <si>
    <t>6/30結業式</t>
    <phoneticPr fontId="4" type="noConversion"/>
  </si>
  <si>
    <t>七八年級  第2期</t>
    <phoneticPr fontId="4" type="noConversion"/>
  </si>
  <si>
    <t>八年級第2學期全</t>
    <phoneticPr fontId="4" type="noConversion"/>
  </si>
  <si>
    <t>合計</t>
    <phoneticPr fontId="4" type="noConversion"/>
  </si>
  <si>
    <t>製表:魏文慧</t>
    <phoneticPr fontId="4" type="noConversion"/>
  </si>
  <si>
    <t>桃園市立仁和國民中學</t>
  </si>
  <si>
    <t>班級</t>
    <phoneticPr fontId="4" type="noConversion"/>
  </si>
  <si>
    <t>班級人數</t>
  </si>
  <si>
    <t>自帶人數</t>
  </si>
  <si>
    <t>免費營養  午餐人數</t>
  </si>
  <si>
    <t>補助人數</t>
  </si>
  <si>
    <t>訂素食需繳費人數</t>
  </si>
  <si>
    <t>津味</t>
  </si>
  <si>
    <t>裕民田</t>
  </si>
  <si>
    <t xml:space="preserve">沅益 </t>
  </si>
  <si>
    <t>津味</t>
    <phoneticPr fontId="4" type="noConversion"/>
  </si>
  <si>
    <t>松晟</t>
  </si>
  <si>
    <t xml:space="preserve">松晟 </t>
  </si>
  <si>
    <t>週班</t>
    <phoneticPr fontId="4" type="noConversion"/>
  </si>
  <si>
    <t>七</t>
    <phoneticPr fontId="4" type="noConversion"/>
  </si>
  <si>
    <t>八</t>
    <phoneticPr fontId="4" type="noConversion"/>
  </si>
  <si>
    <t>九</t>
    <phoneticPr fontId="4" type="noConversion"/>
  </si>
  <si>
    <t>年班</t>
    <phoneticPr fontId="4" type="noConversion"/>
  </si>
  <si>
    <t>總計</t>
    <phoneticPr fontId="4" type="noConversion"/>
  </si>
  <si>
    <t>桃園市立仁和國民中學  113  學年度第 2 學期</t>
    <phoneticPr fontId="4" type="noConversion"/>
  </si>
  <si>
    <t>序號</t>
    <phoneticPr fontId="4" type="noConversion"/>
  </si>
  <si>
    <t>職稱</t>
    <phoneticPr fontId="4" type="noConversion"/>
  </si>
  <si>
    <t>姓名</t>
    <phoneticPr fontId="4" type="noConversion"/>
  </si>
  <si>
    <t>不訂餐註記</t>
    <phoneticPr fontId="4" type="noConversion"/>
  </si>
  <si>
    <t>訂餐註記</t>
    <phoneticPr fontId="4" type="noConversion"/>
  </si>
  <si>
    <t>素食</t>
    <phoneticPr fontId="4" type="noConversion"/>
  </si>
  <si>
    <t>人事主任</t>
    <phoneticPr fontId="4" type="noConversion"/>
  </si>
  <si>
    <t>林○貞</t>
    <phoneticPr fontId="4" type="noConversion"/>
  </si>
  <si>
    <t>十週訂</t>
    <phoneticPr fontId="4" type="noConversion"/>
  </si>
  <si>
    <t>○</t>
  </si>
  <si>
    <t>管樂七乙</t>
    <phoneticPr fontId="4" type="noConversion"/>
  </si>
  <si>
    <t>郭○嘉</t>
    <phoneticPr fontId="4" type="noConversion"/>
  </si>
  <si>
    <t>十週訂</t>
  </si>
  <si>
    <t>張○懿</t>
    <phoneticPr fontId="4" type="noConversion"/>
  </si>
  <si>
    <t>會計主任</t>
    <phoneticPr fontId="4" type="noConversion"/>
  </si>
  <si>
    <t>洪○姎</t>
    <phoneticPr fontId="4" type="noConversion"/>
  </si>
  <si>
    <t>專任</t>
    <phoneticPr fontId="4" type="noConversion"/>
  </si>
  <si>
    <t>沈○原</t>
    <phoneticPr fontId="4" type="noConversion"/>
  </si>
  <si>
    <t>一四○＊</t>
    <phoneticPr fontId="4" type="noConversion"/>
  </si>
  <si>
    <t>一四◇</t>
    <phoneticPr fontId="4" type="noConversion"/>
  </si>
  <si>
    <t>陳○仁</t>
    <phoneticPr fontId="4" type="noConversion"/>
  </si>
  <si>
    <t>總務主任</t>
    <phoneticPr fontId="4" type="noConversion"/>
  </si>
  <si>
    <t>洪○文</t>
    <phoneticPr fontId="4" type="noConversion"/>
  </si>
  <si>
    <t>鍾○</t>
    <phoneticPr fontId="4" type="noConversion"/>
  </si>
  <si>
    <t>零訂</t>
    <phoneticPr fontId="4" type="noConversion"/>
  </si>
  <si>
    <t>二四○</t>
    <phoneticPr fontId="4" type="noConversion"/>
  </si>
  <si>
    <t>游○婷</t>
    <phoneticPr fontId="4" type="noConversion"/>
  </si>
  <si>
    <t>五○＊</t>
    <phoneticPr fontId="4" type="noConversion"/>
  </si>
  <si>
    <t>教務主任</t>
  </si>
  <si>
    <t>林○瑩</t>
    <phoneticPr fontId="4" type="noConversion"/>
  </si>
  <si>
    <t>張○玲</t>
    <phoneticPr fontId="4" type="noConversion"/>
  </si>
  <si>
    <t>三四○</t>
    <phoneticPr fontId="4" type="noConversion"/>
  </si>
  <si>
    <t>邱○喜</t>
    <phoneticPr fontId="4" type="noConversion"/>
  </si>
  <si>
    <t>學務主任</t>
    <phoneticPr fontId="4" type="noConversion"/>
  </si>
  <si>
    <t>陳○祺</t>
    <phoneticPr fontId="4" type="noConversion"/>
  </si>
  <si>
    <t xml:space="preserve">邱○樺 </t>
    <phoneticPr fontId="4" type="noConversion"/>
  </si>
  <si>
    <t>李○蘭</t>
  </si>
  <si>
    <t>事務組長</t>
    <phoneticPr fontId="4" type="noConversion"/>
  </si>
  <si>
    <t>許○瑜</t>
  </si>
  <si>
    <t>蕭○如</t>
    <phoneticPr fontId="4" type="noConversion"/>
  </si>
  <si>
    <t>簡○君</t>
    <phoneticPr fontId="4" type="noConversion"/>
  </si>
  <si>
    <t>衛生組長</t>
    <phoneticPr fontId="4" type="noConversion"/>
  </si>
  <si>
    <t>謝○漢</t>
    <phoneticPr fontId="4" type="noConversion"/>
  </si>
  <si>
    <t>三○＊</t>
    <phoneticPr fontId="4" type="noConversion"/>
  </si>
  <si>
    <t>葉○娟</t>
    <phoneticPr fontId="4" type="noConversion"/>
  </si>
  <si>
    <t>陳○華</t>
    <phoneticPr fontId="4" type="noConversion"/>
  </si>
  <si>
    <t>教學組長</t>
    <phoneticPr fontId="4" type="noConversion"/>
  </si>
  <si>
    <t>郭○原</t>
    <phoneticPr fontId="4" type="noConversion"/>
  </si>
  <si>
    <t>三○3/5</t>
    <phoneticPr fontId="4" type="noConversion"/>
  </si>
  <si>
    <t>李○璇</t>
    <phoneticPr fontId="4" type="noConversion"/>
  </si>
  <si>
    <t>2/12一三○-3/19</t>
    <phoneticPr fontId="4" type="noConversion"/>
  </si>
  <si>
    <t>趙○嫻</t>
    <phoneticPr fontId="4" type="noConversion"/>
  </si>
  <si>
    <t>設備組長</t>
  </si>
  <si>
    <t>連○棋</t>
    <phoneticPr fontId="4" type="noConversion"/>
  </si>
  <si>
    <t>四◇＊</t>
    <phoneticPr fontId="4" type="noConversion"/>
  </si>
  <si>
    <t>黃○軒</t>
    <phoneticPr fontId="4" type="noConversion"/>
  </si>
  <si>
    <t>2/11◇3/3</t>
    <phoneticPr fontId="4" type="noConversion"/>
  </si>
  <si>
    <t>黃○建</t>
    <phoneticPr fontId="4" type="noConversion"/>
  </si>
  <si>
    <t>註冊組長</t>
    <phoneticPr fontId="4" type="noConversion"/>
  </si>
  <si>
    <t>江○欣</t>
  </si>
  <si>
    <t>一五○＊</t>
    <phoneticPr fontId="4" type="noConversion"/>
  </si>
  <si>
    <t>陳○儒</t>
    <phoneticPr fontId="4" type="noConversion"/>
  </si>
  <si>
    <t>張○佳</t>
    <phoneticPr fontId="4" type="noConversion"/>
  </si>
  <si>
    <t>管理員</t>
    <phoneticPr fontId="4" type="noConversion"/>
  </si>
  <si>
    <t>王○勝</t>
    <phoneticPr fontId="4" type="noConversion"/>
  </si>
  <si>
    <t>四○＊</t>
    <phoneticPr fontId="4" type="noConversion"/>
  </si>
  <si>
    <t>林○辰</t>
    <phoneticPr fontId="4" type="noConversion"/>
  </si>
  <si>
    <t>◇</t>
    <phoneticPr fontId="4" type="noConversion"/>
  </si>
  <si>
    <t>尤○宇</t>
    <phoneticPr fontId="4" type="noConversion"/>
  </si>
  <si>
    <t>幹事</t>
  </si>
  <si>
    <t>黃○哲</t>
    <phoneticPr fontId="4" type="noConversion"/>
  </si>
  <si>
    <t>蔡○彤</t>
    <phoneticPr fontId="4" type="noConversion"/>
  </si>
  <si>
    <t>黃○君</t>
    <phoneticPr fontId="4" type="noConversion"/>
  </si>
  <si>
    <t>三五○</t>
    <phoneticPr fontId="4" type="noConversion"/>
  </si>
  <si>
    <t>一◇＊</t>
    <phoneticPr fontId="4" type="noConversion"/>
  </si>
  <si>
    <t>幹事</t>
    <phoneticPr fontId="4" type="noConversion"/>
  </si>
  <si>
    <t>吳○昀</t>
    <phoneticPr fontId="4" type="noConversion"/>
  </si>
  <si>
    <t>林○慶</t>
    <phoneticPr fontId="4" type="noConversion"/>
  </si>
  <si>
    <t>潘○方</t>
    <phoneticPr fontId="4" type="noConversion"/>
  </si>
  <si>
    <t>專任教練</t>
  </si>
  <si>
    <t>游○鈺</t>
    <phoneticPr fontId="4" type="noConversion"/>
  </si>
  <si>
    <t>代理</t>
  </si>
  <si>
    <t>楊○霖</t>
    <phoneticPr fontId="4" type="noConversion"/>
  </si>
  <si>
    <t>孫○傑</t>
    <phoneticPr fontId="4" type="noConversion"/>
  </si>
  <si>
    <t>◇</t>
  </si>
  <si>
    <t>射箭教練</t>
    <phoneticPr fontId="4" type="noConversion"/>
  </si>
  <si>
    <t>陳○宣</t>
    <phoneticPr fontId="4" type="noConversion"/>
  </si>
  <si>
    <t>徐○璇</t>
    <phoneticPr fontId="4" type="noConversion"/>
  </si>
  <si>
    <t>一四○</t>
    <phoneticPr fontId="4" type="noConversion"/>
  </si>
  <si>
    <t>郭○薄</t>
    <phoneticPr fontId="4" type="noConversion"/>
  </si>
  <si>
    <t>○</t>
    <phoneticPr fontId="4" type="noConversion"/>
  </si>
  <si>
    <t>代理教練</t>
    <phoneticPr fontId="4" type="noConversion"/>
  </si>
  <si>
    <t>鄒○偉</t>
    <phoneticPr fontId="4" type="noConversion"/>
  </si>
  <si>
    <t>張○喻</t>
    <phoneticPr fontId="4" type="noConversion"/>
  </si>
  <si>
    <t>楊○哪</t>
    <phoneticPr fontId="4" type="noConversion"/>
  </si>
  <si>
    <t>朱○生</t>
    <phoneticPr fontId="4" type="noConversion"/>
  </si>
  <si>
    <t>2/12○4/25</t>
    <phoneticPr fontId="4" type="noConversion"/>
  </si>
  <si>
    <t>游○丞</t>
    <phoneticPr fontId="4" type="noConversion"/>
  </si>
  <si>
    <t>謝○華</t>
  </si>
  <si>
    <t>協助行政</t>
  </si>
  <si>
    <t>温○南</t>
  </si>
  <si>
    <t>鄧○達</t>
  </si>
  <si>
    <t>專任</t>
  </si>
  <si>
    <t>陳○慧</t>
  </si>
  <si>
    <t>倪○旗</t>
  </si>
  <si>
    <t>林○娟</t>
    <phoneticPr fontId="4" type="noConversion"/>
  </si>
  <si>
    <t>管樂八甲</t>
    <phoneticPr fontId="4" type="noConversion"/>
  </si>
  <si>
    <t>許○宜</t>
  </si>
  <si>
    <t>呂○榮</t>
    <phoneticPr fontId="4" type="noConversion"/>
  </si>
  <si>
    <t>代理</t>
    <phoneticPr fontId="4" type="noConversion"/>
  </si>
  <si>
    <t>張○隆</t>
    <phoneticPr fontId="4" type="noConversion"/>
  </si>
  <si>
    <t>李○芬</t>
    <phoneticPr fontId="4" type="noConversion"/>
  </si>
  <si>
    <t>特教老師</t>
    <phoneticPr fontId="4" type="noConversion"/>
  </si>
  <si>
    <t>宗○涵</t>
    <phoneticPr fontId="4" type="noConversion"/>
  </si>
  <si>
    <t>顏○文</t>
    <phoneticPr fontId="4" type="noConversion"/>
  </si>
  <si>
    <t>張○琳</t>
    <phoneticPr fontId="4" type="noConversion"/>
  </si>
  <si>
    <t>賴○尹</t>
    <phoneticPr fontId="4" type="noConversion"/>
  </si>
  <si>
    <t>劉○柔</t>
    <phoneticPr fontId="4" type="noConversion"/>
  </si>
  <si>
    <t>莊○圭</t>
    <phoneticPr fontId="4" type="noConversion"/>
  </si>
  <si>
    <t>班上</t>
    <phoneticPr fontId="4" type="noConversion"/>
  </si>
  <si>
    <t>楊○臻</t>
    <phoneticPr fontId="4" type="noConversion"/>
  </si>
  <si>
    <t>二○2/18-3/26-6/4五＊</t>
    <phoneticPr fontId="4" type="noConversion"/>
  </si>
  <si>
    <t>李○凱</t>
    <phoneticPr fontId="4" type="noConversion"/>
  </si>
  <si>
    <t>林○鈴</t>
    <phoneticPr fontId="4" type="noConversion"/>
  </si>
  <si>
    <t>資訊</t>
  </si>
  <si>
    <t>廖○羽</t>
    <phoneticPr fontId="4" type="noConversion"/>
  </si>
  <si>
    <t>陳○芳</t>
    <phoneticPr fontId="4" type="noConversion"/>
  </si>
  <si>
    <t>2/11-3/14四○＊</t>
    <phoneticPr fontId="4" type="noConversion"/>
  </si>
  <si>
    <t>許○君</t>
    <phoneticPr fontId="4" type="noConversion"/>
  </si>
  <si>
    <t>助理員</t>
    <phoneticPr fontId="4" type="noConversion"/>
  </si>
  <si>
    <t>邱○豪</t>
    <phoneticPr fontId="4" type="noConversion"/>
  </si>
  <si>
    <t>張○怡</t>
    <phoneticPr fontId="4" type="noConversion"/>
  </si>
  <si>
    <t xml:space="preserve">紀○騰 </t>
  </si>
  <si>
    <t>警衛</t>
    <phoneticPr fontId="4" type="noConversion"/>
  </si>
  <si>
    <t>陳○良</t>
  </si>
  <si>
    <t>高○花</t>
    <phoneticPr fontId="4" type="noConversion"/>
  </si>
  <si>
    <t>白○綺</t>
    <phoneticPr fontId="4" type="noConversion"/>
  </si>
  <si>
    <t>陶藝老師</t>
    <phoneticPr fontId="4" type="noConversion"/>
  </si>
  <si>
    <t>林○廷</t>
  </si>
  <si>
    <t>置放917</t>
    <phoneticPr fontId="4" type="noConversion"/>
  </si>
  <si>
    <t>張○旬</t>
    <phoneticPr fontId="4" type="noConversion"/>
  </si>
  <si>
    <t>邱○琳</t>
    <phoneticPr fontId="4" type="noConversion"/>
  </si>
  <si>
    <t>三○2/12</t>
    <phoneticPr fontId="4" type="noConversion"/>
  </si>
  <si>
    <t>三◇始</t>
    <phoneticPr fontId="4" type="noConversion"/>
  </si>
  <si>
    <t>武○蓉</t>
    <phoneticPr fontId="4" type="noConversion"/>
  </si>
  <si>
    <t>放置位置</t>
  </si>
  <si>
    <t>學務處</t>
  </si>
  <si>
    <t>専任二</t>
  </si>
  <si>
    <t>大導室</t>
    <phoneticPr fontId="4" type="noConversion"/>
  </si>
  <si>
    <t>人事主任</t>
  </si>
  <si>
    <t>林○貞</t>
  </si>
  <si>
    <t>2天</t>
    <phoneticPr fontId="4" type="noConversion"/>
  </si>
  <si>
    <t>4/21親職教育補假</t>
  </si>
  <si>
    <t>會計主任</t>
  </si>
  <si>
    <t>洪○姎</t>
  </si>
  <si>
    <t>校長/總務</t>
  </si>
  <si>
    <t>洪○文</t>
  </si>
  <si>
    <t>合作社理監事會議</t>
    <phoneticPr fontId="4" type="noConversion"/>
  </si>
  <si>
    <t>林○瑩</t>
  </si>
  <si>
    <t>學務主任</t>
  </si>
  <si>
    <t>陳○祺</t>
  </si>
  <si>
    <t>12天</t>
    <phoneticPr fontId="4" type="noConversion"/>
  </si>
  <si>
    <t>八年級探勘隔宿七/九探勘校外教學</t>
    <phoneticPr fontId="4" type="noConversion"/>
  </si>
  <si>
    <t>出納組長</t>
  </si>
  <si>
    <t>1天</t>
    <phoneticPr fontId="4" type="noConversion"/>
  </si>
  <si>
    <t>衛生組長</t>
  </si>
  <si>
    <t>謝○漢</t>
  </si>
  <si>
    <t>三○＊</t>
  </si>
  <si>
    <t>連○棋</t>
  </si>
  <si>
    <t>四◇＊</t>
  </si>
  <si>
    <t>註冊組長</t>
  </si>
  <si>
    <t>一五○＊</t>
  </si>
  <si>
    <t>管理員</t>
  </si>
  <si>
    <t>王○勝</t>
  </si>
  <si>
    <t>四○＊</t>
  </si>
  <si>
    <t>游○鈺</t>
  </si>
  <si>
    <t>2/27,3/27,4/24,5/22,6/26蔬食日</t>
    <phoneticPr fontId="4" type="noConversion"/>
  </si>
  <si>
    <t>射箭教練</t>
  </si>
  <si>
    <t>陳○宣</t>
  </si>
  <si>
    <t>代理教練</t>
  </si>
  <si>
    <t>鄒○偉</t>
  </si>
  <si>
    <t>零訂</t>
  </si>
  <si>
    <t>一四○</t>
  </si>
  <si>
    <t>訂2/13,17,20,24,27,3/3,6,10,13,17,20,24,27,31,4/7,10,14,17,24,28,5/1,5,8,12,15,19,22,26,29,6/2,5,9,12,16,19,23,26,30計38天1824元</t>
    <phoneticPr fontId="4" type="noConversion"/>
  </si>
  <si>
    <t>朱○生</t>
  </si>
  <si>
    <t>2/12-4/25計45天2160元</t>
    <phoneticPr fontId="4" type="noConversion"/>
  </si>
  <si>
    <t>4/11校外教學</t>
    <phoneticPr fontId="4" type="noConversion"/>
  </si>
  <si>
    <t>3/3,10</t>
    <phoneticPr fontId="4" type="noConversion"/>
  </si>
  <si>
    <t>木管/銅管管樂全國賽</t>
    <phoneticPr fontId="4" type="noConversion"/>
  </si>
  <si>
    <t>四◇2/20始</t>
    <phoneticPr fontId="4" type="noConversion"/>
  </si>
  <si>
    <t>八九</t>
    <phoneticPr fontId="4" type="noConversion"/>
  </si>
  <si>
    <t>呂○榮</t>
  </si>
  <si>
    <t>2/12,19,20,21,26,3/3,11,17,18,19</t>
    <phoneticPr fontId="4" type="noConversion"/>
  </si>
  <si>
    <t>10天</t>
    <phoneticPr fontId="4" type="noConversion"/>
  </si>
  <si>
    <t>賴○尹</t>
  </si>
  <si>
    <t>三四○</t>
  </si>
  <si>
    <t>3/27,28隔宿</t>
  </si>
  <si>
    <t>楊○臻</t>
  </si>
  <si>
    <t>二○</t>
    <phoneticPr fontId="4" type="noConversion"/>
  </si>
  <si>
    <t>訂2/18-4/29計11天528元</t>
    <phoneticPr fontId="4" type="noConversion"/>
  </si>
  <si>
    <t>3/27技藝競賽光啟高中</t>
  </si>
  <si>
    <t>管樂七乙</t>
  </si>
  <si>
    <t>郭○嘉</t>
  </si>
  <si>
    <t>3/13,4/24,6/26</t>
    <phoneticPr fontId="4" type="noConversion"/>
  </si>
  <si>
    <t>3天</t>
    <phoneticPr fontId="4" type="noConversion"/>
  </si>
  <si>
    <t>5/27-29校外教學6/5畢業典禮</t>
    <phoneticPr fontId="4" type="noConversion"/>
  </si>
  <si>
    <t>沈○原</t>
  </si>
  <si>
    <t>一四○＊</t>
  </si>
  <si>
    <t>一四◇</t>
  </si>
  <si>
    <t>鍾○</t>
  </si>
  <si>
    <t>二四○</t>
  </si>
  <si>
    <t>訂2/11,13,18,20,25,27,3/4,6,11,13,18,20,25,27,4/1,8,10,15,17,22,24,29,5/1,6,8,13,15,20,22,6/3(2/27)計30-1天1392元</t>
    <phoneticPr fontId="4" type="noConversion"/>
  </si>
  <si>
    <t>張○玲</t>
  </si>
  <si>
    <t>三四◇</t>
  </si>
  <si>
    <t xml:space="preserve">邱○樺 </t>
  </si>
  <si>
    <t>5/27-29校外教學6/5畢業典禮</t>
  </si>
  <si>
    <t>蕭○如</t>
  </si>
  <si>
    <t>訂2/11,13,18,20,25,27,3/4,6,11,13,18,20,25,4/1,8,10,15,17,22,24,29,5/1,6,8,13,15,20,22,27,29,6/3,5,10,12,17,19,24,26(2/27)計38-1天1776元</t>
    <phoneticPr fontId="4" type="noConversion"/>
  </si>
  <si>
    <t>葉○娟</t>
  </si>
  <si>
    <t>特教老師</t>
  </si>
  <si>
    <t>宗○涵</t>
  </si>
  <si>
    <t>3/27,28隔宿</t>
    <phoneticPr fontId="4" type="noConversion"/>
  </si>
  <si>
    <t>李○璇</t>
  </si>
  <si>
    <t>一三○</t>
  </si>
  <si>
    <t>訂2/12,17,19,24,26,3/3,5,10,12,17,19,24,26,31,4/2,7,9,14,16,23,28,30,5/5,7,12,14,19,21,26,28,6/2,4,9,11,16,18,23,25,30計39天1872元</t>
    <phoneticPr fontId="4" type="noConversion"/>
  </si>
  <si>
    <t>3/24停訂餐</t>
    <phoneticPr fontId="4" type="noConversion"/>
  </si>
  <si>
    <t>黃○軒</t>
  </si>
  <si>
    <t>2/12-2/27,3/4-6/30停訂餐</t>
    <phoneticPr fontId="4" type="noConversion"/>
  </si>
  <si>
    <t>林○慶</t>
  </si>
  <si>
    <t>七八</t>
    <phoneticPr fontId="4" type="noConversion"/>
  </si>
  <si>
    <t>徐○璇</t>
  </si>
  <si>
    <t>張○喻</t>
  </si>
  <si>
    <t>2/12,19,26,3/5,12,19,26,4/2,9,16,23,30,5/7,14,21,28,6/4,11,18,25(3/7)</t>
    <phoneticPr fontId="4" type="noConversion"/>
  </si>
  <si>
    <t>20+1天</t>
    <phoneticPr fontId="4" type="noConversion"/>
  </si>
  <si>
    <t>游○丞</t>
  </si>
  <si>
    <t>七九</t>
    <phoneticPr fontId="4" type="noConversion"/>
  </si>
  <si>
    <t>林○娟</t>
  </si>
  <si>
    <t>七八九</t>
    <phoneticPr fontId="4" type="noConversion"/>
  </si>
  <si>
    <t>張○隆</t>
  </si>
  <si>
    <t>3/31,4/1</t>
    <phoneticPr fontId="4" type="noConversion"/>
  </si>
  <si>
    <t>陳○芳</t>
  </si>
  <si>
    <t>2/13,20,27,3/6,13,20,27,4/10,17,24,5/1,8,15,22,29,6/5,12,19,26,3/17-6/30停訂餐</t>
    <phoneticPr fontId="4" type="noConversion"/>
  </si>
  <si>
    <t>19天</t>
    <phoneticPr fontId="4" type="noConversion"/>
  </si>
  <si>
    <t>張○琳</t>
  </si>
  <si>
    <t>2/14,17,21,24,3/3,7,10,14,17,21,24,28,31,4/7,14,18,25,28,5/2,5,9,12,16,19,23,26,6/2,6,9,13,16,20,23,27,30(5/7,8)</t>
    <phoneticPr fontId="4" type="noConversion"/>
  </si>
  <si>
    <t>35+2天</t>
    <phoneticPr fontId="4" type="noConversion"/>
  </si>
  <si>
    <t>高○花</t>
  </si>
  <si>
    <t>訂2/12,13,19,20,26,27,3/5,6,12,13,19,20,27,4/2,9,10,16,17,23,24,30,5/1,7,8,15,21,22,28,29,6/4,5,11,12,18,19,25,26計37天1776元</t>
    <phoneticPr fontId="4" type="noConversion"/>
  </si>
  <si>
    <t>張○旬</t>
  </si>
  <si>
    <t>三○</t>
  </si>
  <si>
    <t>訂2/12,19,26,3/5,12,19,4/2,9,16,23,30,5/7,21,28,6/4,11,18,25計18天864元</t>
    <phoneticPr fontId="4" type="noConversion"/>
  </si>
  <si>
    <t>3/25二3/26三5/13二5/14三6/27五6/30一段考</t>
  </si>
  <si>
    <t>邱○琳</t>
  </si>
  <si>
    <t>三◇</t>
    <phoneticPr fontId="4" type="noConversion"/>
  </si>
  <si>
    <t>張○懿</t>
  </si>
  <si>
    <t>一二○＊</t>
    <phoneticPr fontId="4" type="noConversion"/>
  </si>
  <si>
    <t>陳○仁</t>
  </si>
  <si>
    <t>游○婷</t>
  </si>
  <si>
    <t>五○＊</t>
  </si>
  <si>
    <t>2/14,21,3/7,14,21,28,4/18,25,5/2,9,16,23,6/6,13,20,27</t>
    <phoneticPr fontId="4" type="noConversion"/>
  </si>
  <si>
    <t>16天</t>
    <phoneticPr fontId="4" type="noConversion"/>
  </si>
  <si>
    <t>4/11七年級校外教學</t>
  </si>
  <si>
    <t>簡○君</t>
  </si>
  <si>
    <t>陳○華</t>
  </si>
  <si>
    <t>2/13,17,20,24,27,3/3,6,10,13,17,20,24,27,31,4/7,10,14,17,24,28,5/1,5,8,12,15,19,22,26,29,6/2,5,9,12,16,19,23,26,30</t>
    <phoneticPr fontId="4" type="noConversion"/>
  </si>
  <si>
    <t>38天</t>
    <phoneticPr fontId="4" type="noConversion"/>
  </si>
  <si>
    <t>趙○嫻</t>
  </si>
  <si>
    <t>2/12,13,19,3/18,19,20</t>
    <phoneticPr fontId="4" type="noConversion"/>
  </si>
  <si>
    <t>6天</t>
    <phoneticPr fontId="4" type="noConversion"/>
  </si>
  <si>
    <t>黃○建</t>
  </si>
  <si>
    <t>3/7,14</t>
    <phoneticPr fontId="4" type="noConversion"/>
  </si>
  <si>
    <t>張○佳</t>
  </si>
  <si>
    <t>3/27,4/10,17,24,5/1,8,15,22,29,6/5,12,19,26(4/2)</t>
    <phoneticPr fontId="4" type="noConversion"/>
  </si>
  <si>
    <t>14天</t>
    <phoneticPr fontId="4" type="noConversion"/>
  </si>
  <si>
    <t>白○綺</t>
  </si>
  <si>
    <t>訂2/11-2/14計4天192元</t>
    <phoneticPr fontId="4" type="noConversion"/>
  </si>
  <si>
    <t>尤○宇</t>
  </si>
  <si>
    <t>黃○君</t>
  </si>
  <si>
    <t>15天</t>
    <phoneticPr fontId="4" type="noConversion"/>
  </si>
  <si>
    <t>另訂三五計29天1392元</t>
    <phoneticPr fontId="4" type="noConversion"/>
  </si>
  <si>
    <t>潘○方</t>
  </si>
  <si>
    <t>郭○薄</t>
  </si>
  <si>
    <t>九校外教學探勘</t>
    <phoneticPr fontId="4" type="noConversion"/>
  </si>
  <si>
    <t>二五◇</t>
  </si>
  <si>
    <t>3/25二3/26三5/13二5/14三6/27五6/30一段考2/20四4/17四4/18五4/28一九年級複習測驗</t>
    <phoneticPr fontId="4" type="noConversion"/>
  </si>
  <si>
    <t>校內成果展-終章野餐會(改便當)</t>
    <phoneticPr fontId="4" type="noConversion"/>
  </si>
  <si>
    <t>十一</t>
    <phoneticPr fontId="4" type="noConversion"/>
  </si>
  <si>
    <t>十二</t>
    <phoneticPr fontId="4" type="noConversion"/>
  </si>
  <si>
    <t>十三</t>
    <phoneticPr fontId="4" type="noConversion"/>
  </si>
  <si>
    <t>十四</t>
    <phoneticPr fontId="4" type="noConversion"/>
  </si>
  <si>
    <t>十五</t>
    <phoneticPr fontId="4" type="noConversion"/>
  </si>
  <si>
    <t>113學年度 第2學期 第11週-第15週 4/19-5/23  選餐廠商明細表</t>
  </si>
  <si>
    <t>113學年度 第2學期 第11週-第15週 4/19-5/23  選餐廠商明細表</t>
    <phoneticPr fontId="4" type="noConversion"/>
  </si>
  <si>
    <t>第11週廠商 4/22-4/25</t>
  </si>
  <si>
    <t>第12週廠商 4/28-5/2</t>
  </si>
  <si>
    <t>第13週廠商 5/5-5/9</t>
  </si>
  <si>
    <t>第14週廠商 5/12-5/16</t>
  </si>
  <si>
    <t>第15週廠商5/19-5/23</t>
  </si>
  <si>
    <t>第11週廠商 4/19-4/25</t>
  </si>
  <si>
    <t>第11週廠商 4/19-4/25</t>
    <phoneticPr fontId="4" type="noConversion"/>
  </si>
  <si>
    <t>第 11 週訂午餐表 4/22-4/25</t>
    <phoneticPr fontId="4" type="noConversion"/>
  </si>
  <si>
    <t>4/24○＊</t>
    <phoneticPr fontId="4" type="noConversion"/>
  </si>
  <si>
    <t>4/24三○＊</t>
    <phoneticPr fontId="4" type="noConversion"/>
  </si>
  <si>
    <t>4/24一五○＊</t>
    <phoneticPr fontId="4" type="noConversion"/>
  </si>
  <si>
    <t>4/24＊班上</t>
    <phoneticPr fontId="4" type="noConversion"/>
  </si>
  <si>
    <t>班上◇</t>
    <phoneticPr fontId="4" type="noConversion"/>
  </si>
  <si>
    <t>裕民田</t>
    <phoneticPr fontId="4" type="noConversion"/>
  </si>
  <si>
    <t>裕民田</t>
    <phoneticPr fontId="4" type="noConversion"/>
  </si>
  <si>
    <t>津味</t>
    <phoneticPr fontId="4" type="noConversion"/>
  </si>
  <si>
    <t>松晟</t>
    <phoneticPr fontId="4" type="noConversion"/>
  </si>
  <si>
    <t xml:space="preserve">沅益 </t>
    <phoneticPr fontId="4" type="noConversion"/>
  </si>
  <si>
    <t>松晟</t>
    <phoneticPr fontId="4" type="noConversion"/>
  </si>
  <si>
    <t xml:space="preserve">沅益 </t>
    <phoneticPr fontId="4" type="noConversion"/>
  </si>
  <si>
    <t>3/26,28,4/15</t>
    <phoneticPr fontId="4" type="noConversion"/>
  </si>
  <si>
    <t>九導新生報到行前會議(12:10會議室)</t>
    <phoneticPr fontId="4" type="noConversion"/>
  </si>
  <si>
    <t>2/17,24,3/3,10,17,24,31,4/7,14,28,5/5,12,19,26,6/2(4/16)</t>
    <phoneticPr fontId="4" type="noConversion"/>
  </si>
  <si>
    <t>15+1天</t>
    <phoneticPr fontId="4" type="noConversion"/>
  </si>
  <si>
    <t>2/14,17,21,24,3/3,7,10,14,17,21,24,28,31,4/7,14,18,25,28,5/2,5,9,12,16,19,23,26,6/2,6,9,13,16,20,23,27,30(3/13,4/24,6/26)4/8,16</t>
    <phoneticPr fontId="4" type="noConversion"/>
  </si>
  <si>
    <t>35+5天</t>
    <phoneticPr fontId="4" type="noConversion"/>
  </si>
  <si>
    <t>3/13,4/24,6/26(4/11)</t>
    <phoneticPr fontId="4" type="noConversion"/>
  </si>
  <si>
    <t>4天</t>
    <phoneticPr fontId="4" type="noConversion"/>
  </si>
  <si>
    <t>2/11-2/19,3/18,27,4/1,2,15,16,17,18</t>
    <phoneticPr fontId="4" type="noConversion"/>
  </si>
  <si>
    <t>2/12,19,26,3/5,12,19,26,4/2,9,16,23,30,5/7,14,21,28,6/4,11,18,25(2/18,3/3,4,6,11,13,18,25,28,31,4/11,15,17,18)</t>
    <phoneticPr fontId="4" type="noConversion"/>
  </si>
  <si>
    <t>25+14天</t>
    <phoneticPr fontId="4" type="noConversion"/>
  </si>
  <si>
    <t>訂2/12,13,19,20,26,27,3/5,6,12,13,19,20,4/2,9,10,16,17,23,24,30,5/1,7,8,15,21,22,28,29,6/4,5,11,12,18,19,25,26(4/16)計36-1=35天1680元</t>
    <phoneticPr fontId="4" type="noConversion"/>
  </si>
  <si>
    <t>加訂3/26-5/1一三四5/5-6/4一二三四(4/16)計15+19-1=33天1584元</t>
    <phoneticPr fontId="4" type="noConversion"/>
  </si>
  <si>
    <t>三五○＊</t>
    <phoneticPr fontId="4" type="noConversion"/>
  </si>
  <si>
    <t>三五◇</t>
    <phoneticPr fontId="4" type="noConversion"/>
  </si>
  <si>
    <t>2/11,17,18,24,25,3/3,4,10,11,17,18,24,25,31,4/1,7,8,14,15,22,28,29,5/5,6,12,13,19,20,26,27,6/2,3,9,10,16,17,23,24,30(4/16)</t>
    <phoneticPr fontId="4" type="noConversion"/>
  </si>
  <si>
    <t>39+1天</t>
    <phoneticPr fontId="4" type="noConversion"/>
  </si>
  <si>
    <t>三五○＊</t>
  </si>
  <si>
    <t>三五◇</t>
  </si>
  <si>
    <t>3/13,4/24,6/26(2/18,3/3,5,28,4/7,16,17)</t>
    <phoneticPr fontId="4" type="noConversion"/>
  </si>
  <si>
    <t>4/16,17,18</t>
    <phoneticPr fontId="4" type="noConversion"/>
  </si>
  <si>
    <t>訂2/12,13,19,20,26,27,3/5,6,12,13,19,20,4/2,9,10,16,17,23,24,30,5/1,7,8,15,21,22,28,29,6/4,5,11,12,18,19,25,26(4/17)計36-1=35天1680元</t>
    <phoneticPr fontId="4" type="noConversion"/>
  </si>
  <si>
    <t>2/25,26,27,3/14,17,18,19,20,21,4/8,11,17,18</t>
    <phoneticPr fontId="4" type="noConversion"/>
  </si>
  <si>
    <t>13天</t>
    <phoneticPr fontId="4" type="noConversion"/>
  </si>
  <si>
    <t>2/13,20,27,3/6,13,20,27,4/10,17,24,5/1,8,15,22,29,6/5,12,19,26(2/21,3/4,7,14,21,24,26,4/11,16,18)</t>
    <phoneticPr fontId="4" type="noConversion"/>
  </si>
  <si>
    <t>19+10天</t>
    <phoneticPr fontId="4" type="noConversion"/>
  </si>
  <si>
    <t>4/22三五○＊</t>
    <phoneticPr fontId="4" type="noConversion"/>
  </si>
  <si>
    <t>2/12,19,26,3/5,12,19,26,4/2,9,16,23,30,5/7,14,21,28,6/4,11,18,25五4/25,5/2,9,16,23,6/6,13,20,27(2/14,3/4,21,4/22)(+2/16)</t>
    <phoneticPr fontId="4" type="noConversion"/>
  </si>
  <si>
    <t>20+9+4天</t>
    <phoneticPr fontId="4" type="noConversion"/>
  </si>
  <si>
    <t>4/23四班上＊</t>
    <phoneticPr fontId="4" type="noConversion"/>
  </si>
  <si>
    <t>4/23○＊</t>
    <phoneticPr fontId="4" type="noConversion"/>
  </si>
  <si>
    <t>2/13,4/23</t>
    <phoneticPr fontId="4" type="noConversion"/>
  </si>
  <si>
    <t>4/25＊二五◇</t>
    <phoneticPr fontId="4" type="noConversion"/>
  </si>
  <si>
    <t>訂2/11,14,18,21,25,3/4,7,11,14,18,21,25,28,4/1,8,11,15,18,22,25,29,5/2,6,9,13,16,20,23,6/3(2/14,3/14,18,21)計29-4=26天1248元(+3/5)4/25停訂餐</t>
    <phoneticPr fontId="4" type="noConversion"/>
  </si>
  <si>
    <t>4/23,24○＊</t>
    <phoneticPr fontId="4" type="noConversion"/>
  </si>
  <si>
    <t>3/5,4/23,24</t>
    <phoneticPr fontId="4" type="noConversion"/>
  </si>
  <si>
    <t>2/12,3/12,18,25,27,28,4/2,7,8,11,15,16,29,5/12,27-29</t>
    <phoneticPr fontId="4" type="noConversion"/>
  </si>
  <si>
    <t>17天</t>
    <phoneticPr fontId="4" type="noConversion"/>
  </si>
  <si>
    <t>4/16,5/12</t>
    <phoneticPr fontId="4" type="noConversion"/>
  </si>
  <si>
    <t>2/13,20,27,3/6,13,20,27,4/10,17,24,5/1,8,15,22(4/2,11,16,23,5/12)</t>
    <phoneticPr fontId="4" type="noConversion"/>
  </si>
  <si>
    <t>14+5天</t>
    <phoneticPr fontId="4" type="noConversion"/>
  </si>
  <si>
    <t>4/16,29,5/12</t>
    <phoneticPr fontId="4" type="noConversion"/>
  </si>
  <si>
    <t>4/15,5/12</t>
    <phoneticPr fontId="4" type="noConversion"/>
  </si>
  <si>
    <t>2/13,20,27,3/6,13,20,27,4/10,17,24,5/1,8,15,22,29,6/5,12,19,26(3/14,17,5/12)</t>
    <phoneticPr fontId="4" type="noConversion"/>
  </si>
  <si>
    <t>19+3天</t>
    <phoneticPr fontId="4" type="noConversion"/>
  </si>
  <si>
    <t>4/25○＊</t>
    <phoneticPr fontId="4" type="noConversion"/>
  </si>
  <si>
    <t>4/18,25</t>
    <phoneticPr fontId="4" type="noConversion"/>
  </si>
  <si>
    <t>第 12 週訂午餐表 4/28-5/2</t>
    <phoneticPr fontId="4" type="noConversion"/>
  </si>
  <si>
    <t>4/29◇＊</t>
    <phoneticPr fontId="4" type="noConversion"/>
  </si>
  <si>
    <t>4/25停訂餐二五◇</t>
    <phoneticPr fontId="4" type="noConversion"/>
  </si>
  <si>
    <t>2/12○4/28</t>
    <phoneticPr fontId="4" type="noConversion"/>
  </si>
  <si>
    <t>4/29○＊</t>
    <phoneticPr fontId="4" type="noConversion"/>
  </si>
  <si>
    <t>4/18,25,28,5/2</t>
    <phoneticPr fontId="4" type="noConversion"/>
  </si>
  <si>
    <t>4/30○＊</t>
    <phoneticPr fontId="4" type="noConversion"/>
  </si>
  <si>
    <t>3/26,28,4/15,30</t>
    <phoneticPr fontId="4" type="noConversion"/>
  </si>
  <si>
    <t>4/30＊班上</t>
    <phoneticPr fontId="4" type="noConversion"/>
  </si>
  <si>
    <t>4/30四班上＊</t>
    <phoneticPr fontId="4" type="noConversion"/>
  </si>
  <si>
    <t>3/5,4/23,24,30</t>
    <phoneticPr fontId="4" type="noConversion"/>
  </si>
  <si>
    <t>3/7,14,4/30</t>
    <phoneticPr fontId="4" type="noConversion"/>
  </si>
  <si>
    <t>2/13,20,27,3/6,13,20,27,4/10,17,24,5/1,8,15,22(4/2,11,16,23,30,5/12)</t>
    <phoneticPr fontId="4" type="noConversion"/>
  </si>
  <si>
    <t>14+6天</t>
    <phoneticPr fontId="4" type="noConversion"/>
  </si>
  <si>
    <t>邱○蘋</t>
    <phoneticPr fontId="4" type="noConversion"/>
  </si>
  <si>
    <t>5/1○6/30</t>
    <phoneticPr fontId="4" type="noConversion"/>
  </si>
  <si>
    <t>5/1三五○＊</t>
    <phoneticPr fontId="4" type="noConversion"/>
  </si>
  <si>
    <t>2/12,19,26,3/5,12,19,26,4/2,9,16,23,30,5/7,14,21,28,6/4,11,18,25五4/25,5/2,9,16,23,6/6,13,20,27(2/14,3/4,21,4/22,5/1)(+2/16)</t>
    <phoneticPr fontId="4" type="noConversion"/>
  </si>
  <si>
    <t>20+9+5天</t>
    <phoneticPr fontId="4" type="noConversion"/>
  </si>
  <si>
    <t>二四○5/1停訂餐</t>
    <phoneticPr fontId="4" type="noConversion"/>
  </si>
  <si>
    <t>5/1○＊</t>
    <phoneticPr fontId="4" type="noConversion"/>
  </si>
  <si>
    <t>5/2＊班上◇</t>
    <phoneticPr fontId="4" type="noConversion"/>
  </si>
  <si>
    <t>2/27,5/1</t>
    <phoneticPr fontId="4" type="noConversion"/>
  </si>
  <si>
    <t>2/11-2/19,3/18,27,4/1,2,15,16,17,18,5/1</t>
    <phoneticPr fontId="4" type="noConversion"/>
  </si>
  <si>
    <t>4/9,5/2</t>
    <phoneticPr fontId="4" type="noConversion"/>
  </si>
  <si>
    <t>4/15,5/1,12</t>
    <phoneticPr fontId="4" type="noConversion"/>
  </si>
  <si>
    <t>5/2四◇＊</t>
    <phoneticPr fontId="4" type="noConversion"/>
  </si>
  <si>
    <t>5/2四○＊</t>
    <phoneticPr fontId="4" type="noConversion"/>
  </si>
  <si>
    <t>4/29,5/2三○＊</t>
    <phoneticPr fontId="4" type="noConversion"/>
  </si>
  <si>
    <t>5/2○＊</t>
    <phoneticPr fontId="4" type="noConversion"/>
  </si>
  <si>
    <t>2/13,20,27,3/6,13,20,27,4/10,17,24,5/1,8,15,22,29,6/5,12,19,26(3/14,17,5/2,12)</t>
    <phoneticPr fontId="4" type="noConversion"/>
  </si>
  <si>
    <t>19+4天</t>
    <phoneticPr fontId="4" type="noConversion"/>
  </si>
  <si>
    <t>2/13,20,27,3/6,13,20,27,4/10,17,24,5/1,8,15,22,29,6/5,12,19,26(2/21,3/4,7,14,21,24,26,4/11,16,18,5/2)</t>
    <phoneticPr fontId="4" type="noConversion"/>
  </si>
  <si>
    <t>19+11天</t>
    <phoneticPr fontId="4" type="noConversion"/>
  </si>
  <si>
    <t>2/12,19,26,3/5,12,19,26,4/2,9,16,23,30,5/7,14,21,28,6/4,11,18,25(2/18,3/3,4,6,11,13,18,25,28,31,4/11,15,17,18,29,5/2)</t>
    <phoneticPr fontId="4" type="noConversion"/>
  </si>
  <si>
    <t>25+16天</t>
    <phoneticPr fontId="4" type="noConversion"/>
  </si>
  <si>
    <t>3/3,10,4/22,5/2</t>
    <phoneticPr fontId="4" type="noConversion"/>
  </si>
  <si>
    <t>5/1停訂餐</t>
    <phoneticPr fontId="4" type="noConversion"/>
  </si>
  <si>
    <t>2/12,13,19,3/18,19,20,5/2,5,6</t>
    <phoneticPr fontId="4" type="noConversion"/>
  </si>
  <si>
    <t>9天</t>
    <phoneticPr fontId="4" type="noConversion"/>
  </si>
  <si>
    <t>第 13 週訂午餐表 5/5-5/9</t>
    <phoneticPr fontId="4" type="noConversion"/>
  </si>
  <si>
    <t>5/7,8一五○＊</t>
    <phoneticPr fontId="4" type="noConversion"/>
  </si>
  <si>
    <t>2/12-4/28計45天2160元</t>
    <phoneticPr fontId="4" type="noConversion"/>
  </si>
  <si>
    <t>4/18,25,28,5/2,5,9</t>
    <phoneticPr fontId="4" type="noConversion"/>
  </si>
  <si>
    <t>3/7,14,4/30,5/7</t>
    <phoneticPr fontId="4" type="noConversion"/>
  </si>
  <si>
    <t>5/7＊班上</t>
    <phoneticPr fontId="4" type="noConversion"/>
  </si>
  <si>
    <t>4/16,5/6,12</t>
    <phoneticPr fontId="4" type="noConversion"/>
  </si>
  <si>
    <t>2/13,20,27,3/6,13,20,27,4/10,17,24,5/1,8,15,22(4/2,11,16,23,30,5/6,12)</t>
    <phoneticPr fontId="4" type="noConversion"/>
  </si>
  <si>
    <t>14+7天</t>
    <phoneticPr fontId="4" type="noConversion"/>
  </si>
  <si>
    <t>5/6○＊</t>
    <phoneticPr fontId="4" type="noConversion"/>
  </si>
  <si>
    <t>5/6四班上＊</t>
    <phoneticPr fontId="4" type="noConversion"/>
  </si>
  <si>
    <t>三四○5/7停訂餐</t>
    <phoneticPr fontId="4" type="noConversion"/>
  </si>
  <si>
    <t>5/7停訂餐</t>
    <phoneticPr fontId="4" type="noConversion"/>
  </si>
  <si>
    <t>5/2-16三五○＊</t>
    <phoneticPr fontId="4" type="noConversion"/>
  </si>
  <si>
    <t>5/7一五○＊</t>
    <phoneticPr fontId="4" type="noConversion"/>
  </si>
  <si>
    <t>2/14,17,21,24,3/3,7,10,14,17,21,24,28,31,4/7,14,18,25,28,5/2,5,9,12,16,19,23,26,6/2,6,9,13,16,20,23,27,30(3/13,4/24,6/26)4/8,16,5/7</t>
    <phoneticPr fontId="4" type="noConversion"/>
  </si>
  <si>
    <t>35+6天</t>
    <phoneticPr fontId="4" type="noConversion"/>
  </si>
  <si>
    <t>2/12,13,19,3/18,19,20,5/2-5/16</t>
    <phoneticPr fontId="4" type="noConversion"/>
  </si>
  <si>
    <t>5/8,9,12,13○＊</t>
    <phoneticPr fontId="4" type="noConversion"/>
  </si>
  <si>
    <t>3/26,28,4/15,30,5/8,9,12,13</t>
    <phoneticPr fontId="4" type="noConversion"/>
  </si>
  <si>
    <t>8天</t>
    <phoneticPr fontId="4" type="noConversion"/>
  </si>
  <si>
    <t>5/5,9◇＊</t>
    <phoneticPr fontId="4" type="noConversion"/>
  </si>
  <si>
    <t>2/12,19,20,21,26,3/3,11,17,18,19,5/5,9</t>
    <phoneticPr fontId="4" type="noConversion"/>
  </si>
  <si>
    <t>5/9四○＊</t>
    <phoneticPr fontId="4" type="noConversion"/>
  </si>
  <si>
    <t>2/13,20,27,3/6,13,20,27,4/10,17,24,5/1,8,15,22,29,6/5,12,19,26(2/21,3/4,7,14,21,24,26,4/11,16,18,5/2,9,12)</t>
    <phoneticPr fontId="4" type="noConversion"/>
  </si>
  <si>
    <t>19+13天</t>
    <phoneticPr fontId="4" type="noConversion"/>
  </si>
  <si>
    <t>謝○佳</t>
    <phoneticPr fontId="4" type="noConversion"/>
  </si>
  <si>
    <t>5/12-6/30三○＊</t>
    <phoneticPr fontId="4" type="noConversion"/>
  </si>
  <si>
    <t>2/12,3/12,18,25,27,28,4/2,7,8,11,15,16,29,5/12,16,27-29</t>
    <phoneticPr fontId="4" type="noConversion"/>
  </si>
  <si>
    <t>18天</t>
    <phoneticPr fontId="4" type="noConversion"/>
  </si>
  <si>
    <t>2/12,19,26,3/5,12,19,26,4/2,9,16,23,30,5/7,14,21,28,6/4,11,18,25(3/7,5/16)</t>
    <phoneticPr fontId="4" type="noConversion"/>
  </si>
  <si>
    <t>20+2天</t>
    <phoneticPr fontId="4" type="noConversion"/>
  </si>
  <si>
    <t>第 14 週訂午餐表 5/12-5/16</t>
    <phoneticPr fontId="4" type="noConversion"/>
  </si>
  <si>
    <t>5/12○＊</t>
    <phoneticPr fontId="4" type="noConversion"/>
  </si>
  <si>
    <t>5/12◇＊</t>
    <phoneticPr fontId="4" type="noConversion"/>
  </si>
  <si>
    <t>5/12四◇＊</t>
    <phoneticPr fontId="4" type="noConversion"/>
  </si>
  <si>
    <t>5/9,12四○＊</t>
    <phoneticPr fontId="4" type="noConversion"/>
  </si>
  <si>
    <t>5/13-6/30三○＊</t>
    <phoneticPr fontId="4" type="noConversion"/>
  </si>
  <si>
    <t>5/13一五○＊</t>
    <phoneticPr fontId="4" type="noConversion"/>
  </si>
  <si>
    <t>2/14,17,21,24,3/3,7,10,14,17,21,24,28,31,4/7,14,18,25,28,5/2,5,9,12,16,19,23,26,6/2,6,9,13,16,20,23,27,30(3/13,4/24,6/26)4/8,16,5/7,13</t>
    <phoneticPr fontId="4" type="noConversion"/>
  </si>
  <si>
    <t>35+7天</t>
    <phoneticPr fontId="4" type="noConversion"/>
  </si>
  <si>
    <t>5/13○＊</t>
    <phoneticPr fontId="4" type="noConversion"/>
  </si>
  <si>
    <t>3/3,10,4/22,5/2,13</t>
    <phoneticPr fontId="4" type="noConversion"/>
  </si>
  <si>
    <t>5天</t>
    <phoneticPr fontId="4" type="noConversion"/>
  </si>
  <si>
    <t>訂2/12,13,19,20,26,27,3/5,6,12,13,19,20,4/2,9,10,16,17,23,24,30,5/1,7,8,15,21,22,28,29,6/4,5,11,12,18,19,25,26(3/27,4/16)計36-2=34天1632元</t>
    <phoneticPr fontId="4" type="noConversion"/>
  </si>
  <si>
    <t>5/14＊三四○</t>
    <phoneticPr fontId="4" type="noConversion"/>
  </si>
  <si>
    <t>5/12,15○＊</t>
    <phoneticPr fontId="4" type="noConversion"/>
  </si>
  <si>
    <t>4/16,5/6,12,19,22</t>
    <phoneticPr fontId="4" type="noConversion"/>
  </si>
  <si>
    <t>3/7,14,4/30,5/7,19-23</t>
    <phoneticPr fontId="4" type="noConversion"/>
  </si>
  <si>
    <t>5/19-23＊班上</t>
    <phoneticPr fontId="4" type="noConversion"/>
  </si>
  <si>
    <t>5/16○＊</t>
    <phoneticPr fontId="4" type="noConversion"/>
  </si>
  <si>
    <t>5/13,14,15◇＊</t>
    <phoneticPr fontId="4" type="noConversion"/>
  </si>
  <si>
    <t>2/27,5/1,16</t>
    <phoneticPr fontId="4" type="noConversion"/>
  </si>
  <si>
    <t>2/12,19,20,21,26,3/3,11,17,18,19,5/5,9,13,14,15</t>
    <phoneticPr fontId="4" type="noConversion"/>
  </si>
  <si>
    <t>5/12,13,16-23四班上＊</t>
    <phoneticPr fontId="4" type="noConversion"/>
  </si>
  <si>
    <t>2/13,20,27,3/6,13,20,27,4/10,17,24,5/1,8,15,22(4/2,11,16,23,30,5/6,12,13,16-23)</t>
    <phoneticPr fontId="4" type="noConversion"/>
  </si>
  <si>
    <t>14+13天</t>
    <phoneticPr fontId="4" type="noConversion"/>
  </si>
  <si>
    <t>5/8,9,12,13,19,22○＊</t>
    <phoneticPr fontId="4" type="noConversion"/>
  </si>
  <si>
    <t>3/26,28,4/15,30,5/8,9,12,13,19,22</t>
    <phoneticPr fontId="4" type="noConversion"/>
  </si>
  <si>
    <t>5/1-○5/16</t>
    <phoneticPr fontId="4" type="noConversion"/>
  </si>
  <si>
    <t>改-◇10/31</t>
    <phoneticPr fontId="4" type="noConversion"/>
  </si>
  <si>
    <t>5/19-29一五○＊</t>
    <phoneticPr fontId="4" type="noConversion"/>
  </si>
  <si>
    <t>4/18,25,28,5/2,5,9,12,16,19-29</t>
    <phoneticPr fontId="4" type="noConversion"/>
  </si>
  <si>
    <t>8+9天</t>
    <phoneticPr fontId="4" type="noConversion"/>
  </si>
  <si>
    <t>2/12,3/12,18,25,27,28,4/2,7,8,11,15,16,29,5/12,27-29,6/16</t>
    <phoneticPr fontId="4" type="noConversion"/>
  </si>
  <si>
    <t>2/12,19,26,3/5,12,19,26,4/2,9,16,23,30,5/7,14,21,28,6/4,11,18,25(3/7,6/16)</t>
    <phoneticPr fontId="4" type="noConversion"/>
  </si>
  <si>
    <t>第 15 週訂午餐表 5/19-5/23</t>
    <phoneticPr fontId="4" type="noConversion"/>
  </si>
  <si>
    <t>5/19,22○＊</t>
    <phoneticPr fontId="4" type="noConversion"/>
  </si>
  <si>
    <t>一五○＊5/20停訂餐</t>
    <phoneticPr fontId="4" type="noConversion"/>
  </si>
  <si>
    <t>5/20停訂餐</t>
  </si>
  <si>
    <t>35+7+15天</t>
    <phoneticPr fontId="4" type="noConversion"/>
  </si>
  <si>
    <t>5/21◇6/25</t>
    <phoneticPr fontId="4" type="noConversion"/>
  </si>
  <si>
    <t>5/21○＊</t>
    <phoneticPr fontId="4" type="noConversion"/>
  </si>
  <si>
    <t>5/19◇-29</t>
  </si>
  <si>
    <t>5/19◇-29</t>
    <phoneticPr fontId="4" type="noConversion"/>
  </si>
  <si>
    <t>2/11-2/19,3/18,27,4/1,2,15,16,17,18,5/1,21</t>
    <phoneticPr fontId="4" type="noConversion"/>
  </si>
  <si>
    <t>5/23四○＊</t>
    <phoneticPr fontId="4" type="noConversion"/>
  </si>
  <si>
    <t>3/27,4/10,17,24,5/1,8,15,22,29,6/5,12,19,26(4/2,5/23)</t>
    <phoneticPr fontId="4" type="noConversion"/>
  </si>
  <si>
    <t>5/20,22三五○＊</t>
    <phoneticPr fontId="4" type="noConversion"/>
  </si>
  <si>
    <t>5/22,23三○＊</t>
    <phoneticPr fontId="4" type="noConversion"/>
  </si>
  <si>
    <t>2/12,19,26,3/5,12,19,26,4/2,9,16,23,30,5/7,14,21,28,6/4,11,18,25五4/25,5/2,9,16,23,6/6,13,20,27(2/14,3/4,21,4/22,5/1,20,22)(+2/16)</t>
    <phoneticPr fontId="4" type="noConversion"/>
  </si>
  <si>
    <t>20+9+7天</t>
    <phoneticPr fontId="4" type="noConversion"/>
  </si>
  <si>
    <t>2/12,19,26,3/5,12,19,26,4/2,9,16,23,30,5/7,14,21,28,6/4,11,18,25(2/18,3/3,4,6,11,13,18,25,28,31,4/11,15,17,18,29,5/2,23)</t>
    <phoneticPr fontId="4" type="noConversion"/>
  </si>
  <si>
    <t>25+17天</t>
    <phoneticPr fontId="4" type="noConversion"/>
  </si>
  <si>
    <t>5/23◇＊</t>
    <phoneticPr fontId="4" type="noConversion"/>
  </si>
  <si>
    <t>5/20,21,22,23◇＊</t>
    <phoneticPr fontId="4" type="noConversion"/>
  </si>
  <si>
    <t>2/12,3/12,18,25,27,28,4/2,7,8,11,15,16,29,5/12,23,27-29,6/16</t>
    <phoneticPr fontId="4" type="noConversion"/>
  </si>
  <si>
    <t>2/12,19,20,21,26,3/3,11,17,18,19,5/5,9,13,14,15,20,21,22,23</t>
    <phoneticPr fontId="4" type="noConversion"/>
  </si>
  <si>
    <t>3/7,14,4/30,5/7,19-23,26,28</t>
    <phoneticPr fontId="4" type="noConversion"/>
  </si>
  <si>
    <t>11天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</si>
</sst>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Fill="1"/>
    <xf numFmtId="177" fontId="6" fillId="5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10" fillId="0" borderId="0" xfId="0" applyFont="1" applyFill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5" borderId="0" xfId="0" applyFont="1" applyFill="1" applyAlignment="1">
      <alignment horizont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9E19-2A66-4789-B229-FF2F7563B2EF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20" t="s">
        <v>390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21" t="s">
        <v>78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42" ht="75" customHeight="1" thickBot="1" x14ac:dyDescent="0.3">
      <c r="A27" s="120" t="s">
        <v>389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28</v>
      </c>
      <c r="C41" s="41"/>
      <c r="D41" s="41">
        <f t="shared" si="3"/>
        <v>24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405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R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ref="S46" si="6">SUM(S42:S45)</f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488</v>
      </c>
      <c r="C47" s="46">
        <f>SUM(C29:C46)</f>
        <v>3</v>
      </c>
      <c r="D47" s="46">
        <f>SUM(D29:D46)</f>
        <v>438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W48" s="36"/>
      <c r="AP48" s="33"/>
    </row>
    <row r="49" spans="1:42" ht="75" customHeight="1" thickBot="1" x14ac:dyDescent="0.3">
      <c r="A49" s="120" t="s">
        <v>389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7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406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7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7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7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7"/>
        <v>29</v>
      </c>
      <c r="E55" s="43"/>
      <c r="F55" s="41"/>
      <c r="G55" s="41" t="s">
        <v>405</v>
      </c>
      <c r="H55" s="41" t="s">
        <v>87</v>
      </c>
      <c r="I55" s="41" t="s">
        <v>405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7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8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7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8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7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8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7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8"/>
        <v>85</v>
      </c>
      <c r="N59" s="36">
        <f>SUM(N55:N58)</f>
        <v>17</v>
      </c>
      <c r="O59" s="36">
        <f t="shared" ref="O59:R59" si="9">SUM(O55:O58)</f>
        <v>17</v>
      </c>
      <c r="P59" s="36">
        <f t="shared" si="9"/>
        <v>17</v>
      </c>
      <c r="Q59" s="36">
        <f t="shared" si="9"/>
        <v>17</v>
      </c>
      <c r="R59" s="36">
        <f t="shared" si="9"/>
        <v>17</v>
      </c>
      <c r="S59" s="36">
        <f t="shared" ref="S59" si="10">SUM(S55:S58)</f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7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7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7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7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11">O42+O20+O55</f>
        <v>10</v>
      </c>
      <c r="O63" s="46">
        <f>P42+P20+P55</f>
        <v>13</v>
      </c>
      <c r="P63" s="46">
        <f t="shared" si="11"/>
        <v>10</v>
      </c>
      <c r="Q63" s="46">
        <f t="shared" si="11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7"/>
        <v>19</v>
      </c>
      <c r="E64" s="43">
        <v>3</v>
      </c>
      <c r="F64" s="41">
        <v>1</v>
      </c>
      <c r="G64" s="41" t="s">
        <v>409</v>
      </c>
      <c r="H64" s="41" t="s">
        <v>410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2">P43+P21+P56</f>
        <v>12</v>
      </c>
      <c r="P64" s="46">
        <f t="shared" si="12"/>
        <v>12</v>
      </c>
      <c r="Q64" s="46">
        <f t="shared" si="12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7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5" si="13">N44+N22+N57</f>
        <v>17</v>
      </c>
      <c r="N65" s="46">
        <f>O44+O22+O57</f>
        <v>24</v>
      </c>
      <c r="O65" s="46">
        <f t="shared" si="13"/>
        <v>19</v>
      </c>
      <c r="P65" s="46">
        <f t="shared" si="13"/>
        <v>22</v>
      </c>
      <c r="Q65" s="46">
        <f t="shared" si="13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7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ref="M66:P66" si="14">N45+N23+N58</f>
        <v>12</v>
      </c>
      <c r="N66" s="46">
        <f t="shared" si="14"/>
        <v>11</v>
      </c>
      <c r="O66" s="46">
        <f t="shared" si="14"/>
        <v>12</v>
      </c>
      <c r="P66" s="46">
        <f t="shared" si="14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ref="N67:Q67" si="15">O46+O24+O59</f>
        <v>56</v>
      </c>
      <c r="O67" s="46">
        <f t="shared" si="15"/>
        <v>56</v>
      </c>
      <c r="P67" s="46">
        <f t="shared" si="15"/>
        <v>56</v>
      </c>
      <c r="Q67" s="46">
        <f t="shared" si="15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1498</v>
      </c>
      <c r="C69" s="36">
        <f>SUM(C47+C25+C68)</f>
        <v>10</v>
      </c>
      <c r="D69" s="36">
        <f>SUM(D47+D25+D68)</f>
        <v>1328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2A44-E488-45E5-9718-EA288C27FEF9}">
  <dimension ref="A1:AQ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20" t="s">
        <v>390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2">
        <v>29</v>
      </c>
      <c r="C13" s="41"/>
      <c r="D13" s="41">
        <f t="shared" si="0"/>
        <v>26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21" t="s">
        <v>78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42" ht="75" customHeight="1" thickBot="1" x14ac:dyDescent="0.3">
      <c r="A27" s="120" t="s">
        <v>389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404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489</v>
      </c>
      <c r="C47" s="46">
        <f>SUM(C29:C46)</f>
        <v>3</v>
      </c>
      <c r="D47" s="46">
        <f>SUM(D29:D46)</f>
        <v>439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W48" s="36"/>
      <c r="AP48" s="33"/>
    </row>
    <row r="49" spans="1:42" ht="75" customHeight="1" thickBot="1" x14ac:dyDescent="0.3">
      <c r="A49" s="120" t="s">
        <v>389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88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404</v>
      </c>
      <c r="H55" s="41" t="s">
        <v>87</v>
      </c>
      <c r="I55" s="41" t="s">
        <v>404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7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7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7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9">O42+O20+O55</f>
        <v>10</v>
      </c>
      <c r="O63" s="46">
        <f>P42+P20+P55</f>
        <v>13</v>
      </c>
      <c r="P63" s="46">
        <f t="shared" si="9"/>
        <v>10</v>
      </c>
      <c r="Q63" s="46">
        <f t="shared" si="9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407</v>
      </c>
      <c r="H64" s="41" t="s">
        <v>408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0">P43+P21+P56</f>
        <v>12</v>
      </c>
      <c r="P64" s="46">
        <f t="shared" si="10"/>
        <v>12</v>
      </c>
      <c r="Q64" s="46">
        <f t="shared" si="10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7" si="11">N44+N22+N57</f>
        <v>17</v>
      </c>
      <c r="N65" s="46">
        <f>O44+O22+O57</f>
        <v>24</v>
      </c>
      <c r="O65" s="46">
        <f t="shared" si="11"/>
        <v>19</v>
      </c>
      <c r="P65" s="46">
        <f t="shared" si="11"/>
        <v>22</v>
      </c>
      <c r="Q65" s="46">
        <f t="shared" si="11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si="11"/>
        <v>12</v>
      </c>
      <c r="N66" s="46">
        <f t="shared" si="11"/>
        <v>11</v>
      </c>
      <c r="O66" s="46">
        <f t="shared" si="11"/>
        <v>12</v>
      </c>
      <c r="P66" s="46">
        <f t="shared" si="11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si="11"/>
        <v>56</v>
      </c>
      <c r="O67" s="46">
        <f t="shared" si="11"/>
        <v>56</v>
      </c>
      <c r="P67" s="46">
        <f t="shared" si="11"/>
        <v>56</v>
      </c>
      <c r="Q67" s="46">
        <f t="shared" si="11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1B06-FE4D-4B08-8DF1-1091FF22D0D1}">
  <sheetPr>
    <pageSetUpPr fitToPage="1"/>
  </sheetPr>
  <dimension ref="A1:W91"/>
  <sheetViews>
    <sheetView zoomScaleNormal="100" workbookViewId="0">
      <selection activeCell="F7" sqref="F7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118"/>
      <c r="B1" s="118"/>
      <c r="C1" s="118"/>
      <c r="D1" s="118"/>
      <c r="E1" s="118"/>
      <c r="F1" s="118"/>
      <c r="G1" s="123" t="s">
        <v>97</v>
      </c>
      <c r="H1" s="123"/>
      <c r="I1" s="123"/>
      <c r="J1" s="123"/>
      <c r="K1" s="123"/>
      <c r="L1" s="123"/>
      <c r="M1" s="118"/>
      <c r="N1" s="118"/>
      <c r="O1" s="124" t="s">
        <v>564</v>
      </c>
      <c r="P1" s="124"/>
      <c r="Q1" s="124"/>
      <c r="R1" s="118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113" t="s">
        <v>555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107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107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107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8" t="s">
        <v>477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115" t="s">
        <v>126</v>
      </c>
      <c r="C6" s="56" t="s">
        <v>127</v>
      </c>
      <c r="D6" s="56" t="s">
        <v>110</v>
      </c>
      <c r="E6" s="57" t="s">
        <v>107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8" t="s">
        <v>509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114" t="s">
        <v>131</v>
      </c>
      <c r="C7" s="56" t="s">
        <v>132</v>
      </c>
      <c r="D7" s="56" t="s">
        <v>110</v>
      </c>
      <c r="E7" s="58"/>
      <c r="F7" s="57" t="s">
        <v>582</v>
      </c>
      <c r="G7" s="56">
        <v>5</v>
      </c>
      <c r="H7" s="115" t="s">
        <v>114</v>
      </c>
      <c r="I7" s="56" t="s">
        <v>133</v>
      </c>
      <c r="J7" s="56" t="s">
        <v>110</v>
      </c>
      <c r="K7" s="113" t="s">
        <v>565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8" t="s">
        <v>403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107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8" t="s">
        <v>576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8" t="s">
        <v>559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7" t="s">
        <v>569</v>
      </c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06" t="s">
        <v>424</v>
      </c>
      <c r="R10" s="106" t="s">
        <v>572</v>
      </c>
      <c r="S10" s="59"/>
      <c r="T10" s="60"/>
    </row>
    <row r="11" spans="1:20" ht="24.95" customHeight="1" x14ac:dyDescent="0.25">
      <c r="A11" s="56">
        <v>9</v>
      </c>
      <c r="B11" s="115" t="s">
        <v>150</v>
      </c>
      <c r="C11" s="56" t="s">
        <v>151</v>
      </c>
      <c r="D11" s="56" t="s">
        <v>110</v>
      </c>
      <c r="E11" s="57"/>
      <c r="F11" s="57" t="s">
        <v>152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4" t="s">
        <v>547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8" t="s">
        <v>566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8" t="s">
        <v>574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163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552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8" t="s">
        <v>577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165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570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107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107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461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460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107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107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7" t="s">
        <v>107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66" t="s">
        <v>583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107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8" t="s">
        <v>217</v>
      </c>
      <c r="S27" s="17"/>
      <c r="T27" s="17"/>
    </row>
    <row r="28" spans="1:20" ht="24.95" customHeight="1" x14ac:dyDescent="0.25">
      <c r="A28" s="56">
        <v>26</v>
      </c>
      <c r="B28" s="69"/>
      <c r="C28" s="56" t="s">
        <v>472</v>
      </c>
      <c r="D28" s="61" t="s">
        <v>122</v>
      </c>
      <c r="E28" s="57" t="s">
        <v>557</v>
      </c>
      <c r="F28" s="57" t="s">
        <v>558</v>
      </c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/>
      <c r="C29" s="56" t="s">
        <v>524</v>
      </c>
      <c r="D29" s="61" t="s">
        <v>122</v>
      </c>
      <c r="E29" s="58" t="s">
        <v>535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119">
        <f>SUM(C30+I30+O30)</f>
        <v>81</v>
      </c>
      <c r="B30" s="119"/>
      <c r="C30" s="71">
        <f>COUNTA(C3:C29)</f>
        <v>27</v>
      </c>
      <c r="D30" s="119"/>
      <c r="E30" s="72">
        <f>COUNTA(E3:E21)</f>
        <v>16</v>
      </c>
      <c r="F30" s="72">
        <f>COUNTA(F3:F28)</f>
        <v>6</v>
      </c>
      <c r="G30" s="119"/>
      <c r="H30" s="119"/>
      <c r="I30" s="72">
        <f>COUNTA(I3:I29)</f>
        <v>27</v>
      </c>
      <c r="J30" s="119"/>
      <c r="K30" s="119">
        <f>COUNTA(K3:K23)</f>
        <v>18</v>
      </c>
      <c r="L30" s="119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19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556</v>
      </c>
      <c r="F34" s="14"/>
      <c r="G34" s="14"/>
      <c r="H34" s="14"/>
      <c r="I34" s="14"/>
      <c r="J34" s="14"/>
      <c r="K34" s="14"/>
      <c r="L34" s="14"/>
      <c r="M34" s="81" t="s">
        <v>291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483</v>
      </c>
      <c r="F37" s="14"/>
      <c r="G37" s="14"/>
      <c r="H37" s="14"/>
      <c r="I37" s="14"/>
      <c r="J37" s="14"/>
      <c r="K37" s="14"/>
      <c r="L37" s="14"/>
      <c r="M37" s="81" t="s">
        <v>302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584</v>
      </c>
      <c r="F38" s="1"/>
      <c r="G38" s="1"/>
      <c r="H38" s="1"/>
      <c r="I38" s="1"/>
      <c r="J38" s="1"/>
      <c r="K38" s="1"/>
      <c r="L38" s="1"/>
      <c r="M38" s="103" t="s">
        <v>340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 t="s">
        <v>550</v>
      </c>
      <c r="F39" s="84"/>
      <c r="G39" s="69"/>
      <c r="H39" s="69"/>
      <c r="I39" s="69"/>
      <c r="J39" s="69"/>
      <c r="K39" s="69"/>
      <c r="L39" s="69"/>
      <c r="M39" s="81" t="s">
        <v>302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578</v>
      </c>
      <c r="F40" s="84"/>
      <c r="G40" s="69"/>
      <c r="H40" s="69"/>
      <c r="I40" s="69"/>
      <c r="J40" s="69"/>
      <c r="K40" s="69"/>
      <c r="L40" s="69"/>
      <c r="M40" s="84"/>
      <c r="N40" s="87"/>
      <c r="P40" s="14"/>
      <c r="Q40" s="81" t="s">
        <v>579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488</v>
      </c>
      <c r="F41" s="14"/>
      <c r="G41" s="14"/>
      <c r="H41" s="14"/>
      <c r="I41" s="14"/>
      <c r="J41" s="14"/>
      <c r="K41" s="14"/>
      <c r="L41" s="14"/>
      <c r="M41" s="81" t="s">
        <v>489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537</v>
      </c>
      <c r="L42" s="89"/>
      <c r="M42" s="81"/>
      <c r="N42" s="90"/>
      <c r="Q42" s="81" t="s">
        <v>568</v>
      </c>
      <c r="R42" s="84" t="s">
        <v>567</v>
      </c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522</v>
      </c>
      <c r="F43" s="1"/>
      <c r="G43" s="1"/>
      <c r="H43" s="1"/>
      <c r="I43" s="1"/>
      <c r="J43" s="1"/>
      <c r="K43" s="1"/>
      <c r="L43" s="1"/>
      <c r="M43"/>
      <c r="O43" s="103" t="s">
        <v>523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580</v>
      </c>
      <c r="F44" s="21"/>
      <c r="G44" s="103"/>
      <c r="H44" s="103"/>
      <c r="I44" s="103"/>
      <c r="J44" s="103"/>
      <c r="K44" s="103"/>
      <c r="L44" s="103"/>
      <c r="M44" s="103"/>
      <c r="N44" s="103"/>
      <c r="P44" s="103" t="s">
        <v>581</v>
      </c>
      <c r="Q44" s="21" t="s">
        <v>274</v>
      </c>
      <c r="R44" s="103"/>
      <c r="S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573</v>
      </c>
      <c r="M45" s="92" t="s">
        <v>448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500</v>
      </c>
      <c r="F47" s="84"/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540</v>
      </c>
      <c r="F48" s="14"/>
      <c r="G48" s="14"/>
      <c r="H48" s="14"/>
      <c r="I48" s="14"/>
      <c r="J48" s="14"/>
      <c r="K48" s="14"/>
      <c r="L48" s="14"/>
      <c r="M48" s="81" t="s">
        <v>541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585</v>
      </c>
      <c r="F50" s="1"/>
      <c r="G50" s="1"/>
      <c r="H50" s="1"/>
      <c r="I50" s="1"/>
      <c r="J50" s="1"/>
      <c r="K50" s="1"/>
      <c r="L50" s="1"/>
      <c r="M50" s="103" t="s">
        <v>340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103" t="s">
        <v>317</v>
      </c>
      <c r="B51" s="103" t="s">
        <v>318</v>
      </c>
      <c r="C51" s="103" t="s">
        <v>110</v>
      </c>
      <c r="D51" s="69" t="s">
        <v>107</v>
      </c>
      <c r="E51" s="102"/>
      <c r="F51" s="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8" t="s">
        <v>319</v>
      </c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292</v>
      </c>
      <c r="C52" s="85" t="s">
        <v>279</v>
      </c>
      <c r="D52" s="69" t="s">
        <v>293</v>
      </c>
      <c r="E52" s="102" t="s">
        <v>542</v>
      </c>
      <c r="F52" s="21"/>
      <c r="G52" s="1"/>
      <c r="H52" s="1"/>
      <c r="I52" s="1"/>
      <c r="J52" s="1"/>
      <c r="K52" s="1"/>
      <c r="L52" s="1"/>
      <c r="M52" s="103"/>
      <c r="N52" s="21"/>
      <c r="O52" s="103"/>
      <c r="P52" s="103"/>
      <c r="Q52" s="103"/>
      <c r="R52" s="94" t="s">
        <v>93</v>
      </c>
      <c r="S52" s="83"/>
      <c r="T52" s="83"/>
    </row>
    <row r="53" spans="1:21" s="69" customFormat="1" ht="24.95" customHeight="1" x14ac:dyDescent="0.25">
      <c r="A53" s="69" t="s">
        <v>197</v>
      </c>
      <c r="B53" s="69" t="s">
        <v>295</v>
      </c>
      <c r="C53" s="85" t="s">
        <v>279</v>
      </c>
      <c r="D53" s="69" t="s">
        <v>296</v>
      </c>
      <c r="E53" s="102" t="s">
        <v>297</v>
      </c>
      <c r="F53" s="21"/>
      <c r="G53" s="1"/>
      <c r="H53" s="102" t="s">
        <v>423</v>
      </c>
      <c r="I53" s="1"/>
      <c r="J53" s="1"/>
      <c r="K53" s="1"/>
      <c r="L53" s="1"/>
      <c r="M53" s="103"/>
      <c r="N53" s="21"/>
      <c r="O53" s="103"/>
      <c r="P53" s="103" t="s">
        <v>298</v>
      </c>
      <c r="Q53" s="105"/>
      <c r="R53" s="85" t="s">
        <v>288</v>
      </c>
      <c r="S53" s="83"/>
      <c r="T53" s="83"/>
    </row>
    <row r="54" spans="1:21" s="69" customFormat="1" ht="24.95" customHeight="1" x14ac:dyDescent="0.25">
      <c r="A54" s="69" t="s">
        <v>299</v>
      </c>
      <c r="B54" s="85" t="s">
        <v>300</v>
      </c>
      <c r="C54" s="69" t="s">
        <v>110</v>
      </c>
      <c r="D54" s="69" t="s">
        <v>107</v>
      </c>
      <c r="E54" s="80" t="s">
        <v>417</v>
      </c>
      <c r="F54" s="14"/>
      <c r="G54" s="14"/>
      <c r="H54" s="14"/>
      <c r="I54" s="14"/>
      <c r="J54" s="14"/>
      <c r="K54" s="14"/>
      <c r="L54" s="14"/>
      <c r="M54" s="81" t="s">
        <v>418</v>
      </c>
      <c r="N54" s="84" t="s">
        <v>255</v>
      </c>
      <c r="O54" s="84"/>
      <c r="P54" s="84"/>
      <c r="R54" s="93" t="s">
        <v>303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304</v>
      </c>
      <c r="C55" s="69" t="s">
        <v>110</v>
      </c>
      <c r="D55" s="69" t="s">
        <v>305</v>
      </c>
      <c r="E55" s="92" t="s">
        <v>306</v>
      </c>
      <c r="F55" s="80" t="s">
        <v>431</v>
      </c>
      <c r="G55" s="14"/>
      <c r="H55" s="14"/>
      <c r="I55" s="14"/>
      <c r="J55" s="14"/>
      <c r="K55" s="14"/>
      <c r="L55" s="14"/>
      <c r="M55" s="81" t="s">
        <v>302</v>
      </c>
      <c r="N55" s="84"/>
      <c r="O55" s="84"/>
      <c r="P55" s="84"/>
      <c r="Q55" s="93" t="s">
        <v>294</v>
      </c>
      <c r="R55" s="94" t="s">
        <v>93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307</v>
      </c>
      <c r="C56" s="85" t="s">
        <v>279</v>
      </c>
      <c r="D56" s="69" t="s">
        <v>308</v>
      </c>
      <c r="E56" s="95" t="s">
        <v>309</v>
      </c>
      <c r="F56" s="84"/>
      <c r="K56" s="96"/>
      <c r="L56" s="97"/>
      <c r="M56" s="81"/>
      <c r="N56" s="80"/>
      <c r="Q56" s="93" t="s">
        <v>303</v>
      </c>
      <c r="R56" s="85" t="s">
        <v>94</v>
      </c>
      <c r="S56" s="69" t="s">
        <v>495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310</v>
      </c>
      <c r="C57" s="85" t="s">
        <v>279</v>
      </c>
      <c r="D57" s="69" t="s">
        <v>311</v>
      </c>
      <c r="E57" s="102" t="s">
        <v>432</v>
      </c>
      <c r="F57" s="21"/>
      <c r="G57" s="1"/>
      <c r="H57" s="1"/>
      <c r="I57" s="1"/>
      <c r="J57" s="1"/>
      <c r="K57" s="1"/>
      <c r="L57" s="1"/>
      <c r="M57" s="103"/>
      <c r="N57" s="21"/>
      <c r="O57" s="103"/>
      <c r="P57" s="103"/>
      <c r="Q57" s="105"/>
      <c r="R57" s="94" t="s">
        <v>93</v>
      </c>
      <c r="S57" s="69" t="s">
        <v>510</v>
      </c>
      <c r="T57" s="83"/>
      <c r="U57" s="83"/>
    </row>
    <row r="58" spans="1:21" s="69" customFormat="1" ht="24.95" customHeight="1" x14ac:dyDescent="0.25">
      <c r="A58" s="69" t="s">
        <v>200</v>
      </c>
      <c r="B58" s="69" t="s">
        <v>312</v>
      </c>
      <c r="C58" s="69" t="s">
        <v>110</v>
      </c>
      <c r="D58" s="69" t="s">
        <v>107</v>
      </c>
      <c r="E58" s="102" t="s">
        <v>545</v>
      </c>
      <c r="F58" s="21"/>
      <c r="G58" s="1"/>
      <c r="H58" s="1"/>
      <c r="I58" s="1"/>
      <c r="J58" s="1"/>
      <c r="K58" s="1"/>
      <c r="L58" s="1"/>
      <c r="M58" s="103" t="s">
        <v>541</v>
      </c>
      <c r="N58" s="21"/>
      <c r="O58" s="103"/>
      <c r="P58" s="103"/>
      <c r="Q58" s="105" t="s">
        <v>313</v>
      </c>
      <c r="R58" s="85" t="s">
        <v>94</v>
      </c>
      <c r="T58" s="83"/>
      <c r="U58" s="83"/>
    </row>
    <row r="59" spans="1:21" ht="24.95" customHeight="1" x14ac:dyDescent="0.25">
      <c r="A59" s="69" t="s">
        <v>200</v>
      </c>
      <c r="B59" s="69" t="s">
        <v>314</v>
      </c>
      <c r="C59" s="85" t="s">
        <v>279</v>
      </c>
      <c r="D59" s="69" t="s">
        <v>308</v>
      </c>
      <c r="E59" s="102" t="s">
        <v>315</v>
      </c>
      <c r="F59" s="1"/>
      <c r="G59" s="1"/>
      <c r="H59" s="1"/>
      <c r="I59" s="1"/>
      <c r="J59" s="1"/>
      <c r="K59" s="1"/>
      <c r="L59" s="1"/>
      <c r="M59" s="103"/>
      <c r="N59" s="21"/>
      <c r="O59" s="103"/>
      <c r="P59" s="103"/>
      <c r="Q59" s="21"/>
      <c r="R59" s="98" t="s">
        <v>93</v>
      </c>
      <c r="S59" s="17"/>
      <c r="T59" s="17"/>
    </row>
    <row r="60" spans="1:21" ht="24.95" customHeight="1" x14ac:dyDescent="0.25">
      <c r="A60" s="69" t="s">
        <v>200</v>
      </c>
      <c r="B60" s="69" t="s">
        <v>316</v>
      </c>
      <c r="C60" s="69" t="s">
        <v>110</v>
      </c>
      <c r="D60" s="69" t="s">
        <v>107</v>
      </c>
      <c r="E60" s="102" t="s">
        <v>560</v>
      </c>
      <c r="F60" s="103"/>
      <c r="G60" s="103"/>
      <c r="H60" s="103"/>
      <c r="I60" s="103"/>
      <c r="M60" s="103" t="s">
        <v>561</v>
      </c>
      <c r="Q60" s="108" t="s">
        <v>319</v>
      </c>
      <c r="R60" s="94" t="s">
        <v>93</v>
      </c>
      <c r="S60" s="81"/>
      <c r="T60" s="17"/>
    </row>
    <row r="61" spans="1:21" ht="24.95" customHeight="1" x14ac:dyDescent="0.25">
      <c r="A61" s="69" t="s">
        <v>200</v>
      </c>
      <c r="B61" s="69" t="s">
        <v>320</v>
      </c>
      <c r="C61" s="85" t="s">
        <v>279</v>
      </c>
      <c r="D61" s="69" t="s">
        <v>321</v>
      </c>
      <c r="E61" s="102" t="s">
        <v>322</v>
      </c>
      <c r="F61" s="21"/>
      <c r="G61" s="103"/>
      <c r="H61" s="103"/>
      <c r="I61" s="103"/>
      <c r="J61" s="103"/>
      <c r="K61" s="103"/>
      <c r="L61" s="103"/>
      <c r="M61" s="103"/>
      <c r="N61" s="103"/>
      <c r="O61" s="103"/>
      <c r="P61"/>
      <c r="Q61" s="108" t="s">
        <v>323</v>
      </c>
      <c r="R61" s="85" t="s">
        <v>92</v>
      </c>
    </row>
    <row r="62" spans="1:21" ht="24.95" customHeight="1" x14ac:dyDescent="0.25">
      <c r="A62" s="69" t="s">
        <v>200</v>
      </c>
      <c r="B62" s="69" t="s">
        <v>324</v>
      </c>
      <c r="C62" s="85" t="s">
        <v>279</v>
      </c>
      <c r="D62" s="69" t="s">
        <v>165</v>
      </c>
      <c r="E62" s="102" t="s">
        <v>325</v>
      </c>
      <c r="F62" s="21"/>
      <c r="G62" s="103"/>
      <c r="H62" s="103"/>
      <c r="I62" s="103"/>
      <c r="J62" s="103"/>
      <c r="K62" s="103"/>
      <c r="L62" s="103"/>
      <c r="M62" s="103" t="s">
        <v>259</v>
      </c>
      <c r="N62" s="103"/>
      <c r="O62" s="103"/>
      <c r="P62"/>
      <c r="Q62" s="105" t="s">
        <v>284</v>
      </c>
      <c r="R62" s="85" t="s">
        <v>92</v>
      </c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563</v>
      </c>
      <c r="F64" s="21"/>
      <c r="G64" s="103"/>
      <c r="H64" s="103"/>
      <c r="I64" s="103"/>
      <c r="J64" s="103"/>
      <c r="K64" s="103"/>
      <c r="L64" s="103"/>
      <c r="M64" s="103" t="s">
        <v>529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199</v>
      </c>
      <c r="C67" s="69" t="s">
        <v>110</v>
      </c>
      <c r="D67" s="69" t="s">
        <v>182</v>
      </c>
      <c r="E67" s="80" t="s">
        <v>337</v>
      </c>
      <c r="F67" s="14"/>
      <c r="G67" s="14"/>
      <c r="H67" s="14"/>
      <c r="I67" s="14"/>
      <c r="J67" s="14"/>
      <c r="K67" s="14"/>
      <c r="L67" s="14"/>
      <c r="M67" s="81" t="s">
        <v>249</v>
      </c>
      <c r="N67" s="80"/>
      <c r="O67" s="69"/>
      <c r="P67" s="69"/>
      <c r="Q67" s="93" t="s">
        <v>313</v>
      </c>
      <c r="R67" s="85" t="s">
        <v>35</v>
      </c>
      <c r="T67" s="55"/>
    </row>
    <row r="68" spans="1:23" s="54" customFormat="1" ht="24.95" customHeight="1" x14ac:dyDescent="0.25">
      <c r="A68" s="69" t="s">
        <v>179</v>
      </c>
      <c r="B68" s="69" t="s">
        <v>338</v>
      </c>
      <c r="C68" s="85" t="s">
        <v>279</v>
      </c>
      <c r="D68" s="69" t="s">
        <v>272</v>
      </c>
      <c r="E68" s="91" t="s">
        <v>339</v>
      </c>
      <c r="G68" s="27"/>
      <c r="H68" s="27"/>
      <c r="I68" s="27"/>
      <c r="J68" s="27"/>
      <c r="K68" s="27"/>
      <c r="L68" s="27"/>
      <c r="M68" s="81" t="s">
        <v>340</v>
      </c>
      <c r="O68" s="69"/>
      <c r="P68" s="69"/>
      <c r="Q68" s="93" t="s">
        <v>284</v>
      </c>
      <c r="R68" s="85" t="s">
        <v>92</v>
      </c>
      <c r="T68" s="55"/>
    </row>
    <row r="69" spans="1:23" s="54" customFormat="1" ht="24.95" customHeight="1" x14ac:dyDescent="0.25">
      <c r="A69" s="69" t="s">
        <v>179</v>
      </c>
      <c r="B69" s="69" t="s">
        <v>341</v>
      </c>
      <c r="C69" s="69" t="s">
        <v>110</v>
      </c>
      <c r="D69" s="69" t="s">
        <v>158</v>
      </c>
      <c r="E69" s="80" t="s">
        <v>342</v>
      </c>
      <c r="F69" s="69"/>
      <c r="G69" s="69"/>
      <c r="H69" s="69"/>
      <c r="I69" s="69"/>
      <c r="J69" s="69"/>
      <c r="K69" s="69"/>
      <c r="L69" s="89"/>
      <c r="M69" s="81"/>
      <c r="N69" s="90"/>
      <c r="O69" s="81" t="s">
        <v>343</v>
      </c>
      <c r="P69" s="84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344</v>
      </c>
      <c r="C70" s="85" t="s">
        <v>279</v>
      </c>
      <c r="D70" s="69" t="s">
        <v>293</v>
      </c>
      <c r="E70" s="80" t="s">
        <v>345</v>
      </c>
      <c r="F70" s="84"/>
      <c r="G70" s="14"/>
      <c r="H70" s="14"/>
      <c r="I70" s="14"/>
      <c r="J70" s="14"/>
      <c r="K70" s="14"/>
      <c r="L70" s="14"/>
      <c r="M70" s="81"/>
      <c r="N70" s="84"/>
      <c r="O70" s="69"/>
      <c r="P70" s="81"/>
      <c r="Q70" s="69"/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346</v>
      </c>
      <c r="C71" s="85" t="s">
        <v>122</v>
      </c>
      <c r="D71" s="69" t="s">
        <v>347</v>
      </c>
      <c r="E71" s="80" t="s">
        <v>348</v>
      </c>
      <c r="F71" s="84"/>
      <c r="G71" s="69"/>
      <c r="H71" s="69"/>
      <c r="I71" s="69"/>
      <c r="J71" s="69"/>
      <c r="K71" s="69"/>
      <c r="L71" s="69"/>
      <c r="M71" s="81"/>
      <c r="N71" s="100" t="s">
        <v>349</v>
      </c>
      <c r="O71" s="17"/>
      <c r="P71" s="17"/>
      <c r="Q71" s="14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350</v>
      </c>
      <c r="C72" s="85" t="s">
        <v>122</v>
      </c>
      <c r="D72" s="69" t="s">
        <v>351</v>
      </c>
      <c r="E72" s="80" t="s">
        <v>348</v>
      </c>
      <c r="F72" s="69"/>
      <c r="G72" s="69"/>
      <c r="H72" s="69"/>
      <c r="I72" s="89"/>
      <c r="J72" s="69"/>
      <c r="K72" s="69"/>
      <c r="L72" s="92"/>
      <c r="M72" s="80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200</v>
      </c>
      <c r="B73" s="69" t="s">
        <v>201</v>
      </c>
      <c r="C73" s="69" t="s">
        <v>110</v>
      </c>
      <c r="D73" s="69" t="s">
        <v>107</v>
      </c>
      <c r="E73" s="102">
        <v>45777</v>
      </c>
      <c r="F73" s="103"/>
      <c r="G73" s="103"/>
      <c r="H73" s="103"/>
      <c r="I73" s="103"/>
      <c r="J73" s="103"/>
      <c r="K73" s="103"/>
      <c r="L73" s="103"/>
      <c r="M73" s="103" t="s">
        <v>262</v>
      </c>
      <c r="N73" s="21" t="s">
        <v>250</v>
      </c>
      <c r="O73" s="103"/>
      <c r="P73" s="105"/>
      <c r="Q73" s="103"/>
      <c r="R73" s="85" t="s">
        <v>327</v>
      </c>
      <c r="S73" s="81"/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468</v>
      </c>
      <c r="F74" s="14"/>
      <c r="G74" s="14"/>
      <c r="H74" s="14"/>
      <c r="I74" s="14"/>
      <c r="J74" s="14"/>
      <c r="K74" s="14"/>
      <c r="L74" s="14"/>
      <c r="M74" s="69" t="s">
        <v>418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 t="s">
        <v>482</v>
      </c>
      <c r="F78" s="69"/>
      <c r="G78" s="69"/>
      <c r="H78" s="69"/>
      <c r="I78" s="69"/>
      <c r="J78" s="69"/>
      <c r="K78" s="69"/>
      <c r="L78" s="89"/>
      <c r="M78" s="69" t="s">
        <v>249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571</v>
      </c>
      <c r="F81" s="80" t="s">
        <v>515</v>
      </c>
      <c r="G81" s="14"/>
      <c r="H81" s="14"/>
      <c r="I81" s="14"/>
      <c r="J81" s="14"/>
      <c r="K81" s="14"/>
      <c r="L81" s="14"/>
      <c r="M81" s="81" t="s">
        <v>448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586</v>
      </c>
      <c r="F82" s="14"/>
      <c r="G82" s="14"/>
      <c r="H82" s="14"/>
      <c r="I82" s="14"/>
      <c r="J82" s="14"/>
      <c r="K82" s="14"/>
      <c r="L82" s="14"/>
      <c r="M82" s="81" t="s">
        <v>587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575</v>
      </c>
      <c r="F83" s="54"/>
      <c r="G83" s="27"/>
      <c r="H83" s="27"/>
      <c r="I83" s="27"/>
      <c r="J83" s="27"/>
      <c r="K83" s="27"/>
      <c r="L83" s="27"/>
      <c r="M83" s="81" t="s">
        <v>376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119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19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553</v>
      </c>
      <c r="F88" s="27"/>
      <c r="G88" s="27"/>
      <c r="H88" s="27"/>
      <c r="I88" s="27"/>
      <c r="J88" s="27"/>
      <c r="K88" s="27"/>
      <c r="L88" s="27"/>
      <c r="M88" s="81" t="s">
        <v>554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32F4-5958-4459-A759-B4B13321C8E6}">
  <sheetPr>
    <pageSetUpPr fitToPage="1"/>
  </sheetPr>
  <dimension ref="A1:W91"/>
  <sheetViews>
    <sheetView zoomScaleNormal="100" workbookViewId="0">
      <selection activeCell="K9" sqref="K9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53"/>
      <c r="B1" s="53"/>
      <c r="C1" s="53"/>
      <c r="D1" s="53"/>
      <c r="E1" s="53"/>
      <c r="F1" s="53"/>
      <c r="G1" s="123" t="s">
        <v>97</v>
      </c>
      <c r="H1" s="123"/>
      <c r="I1" s="123"/>
      <c r="J1" s="123"/>
      <c r="K1" s="123"/>
      <c r="L1" s="123"/>
      <c r="M1" s="53"/>
      <c r="N1" s="53"/>
      <c r="O1" s="124" t="s">
        <v>398</v>
      </c>
      <c r="P1" s="124"/>
      <c r="Q1" s="124"/>
      <c r="R1" s="53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57" t="s">
        <v>107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399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441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399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7" t="s">
        <v>123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56" t="s">
        <v>126</v>
      </c>
      <c r="C6" s="56" t="s">
        <v>127</v>
      </c>
      <c r="D6" s="56" t="s">
        <v>110</v>
      </c>
      <c r="E6" s="57" t="s">
        <v>107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7" t="s">
        <v>129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63" t="s">
        <v>131</v>
      </c>
      <c r="C7" s="56" t="s">
        <v>132</v>
      </c>
      <c r="D7" s="56" t="s">
        <v>110</v>
      </c>
      <c r="E7" s="58"/>
      <c r="F7" s="57" t="s">
        <v>165</v>
      </c>
      <c r="G7" s="56">
        <v>5</v>
      </c>
      <c r="H7" s="56" t="s">
        <v>114</v>
      </c>
      <c r="I7" s="56" t="s">
        <v>133</v>
      </c>
      <c r="J7" s="56" t="s">
        <v>110</v>
      </c>
      <c r="K7" s="57" t="s">
        <v>107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8" t="s">
        <v>403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107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8" t="s">
        <v>437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7" t="s">
        <v>456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06" t="s">
        <v>424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56" t="s">
        <v>150</v>
      </c>
      <c r="C11" s="56" t="s">
        <v>151</v>
      </c>
      <c r="D11" s="56" t="s">
        <v>110</v>
      </c>
      <c r="E11" s="57"/>
      <c r="F11" s="57" t="s">
        <v>152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8" t="s">
        <v>217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8" t="s">
        <v>401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163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440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8" t="s">
        <v>400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182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107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188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188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194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443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188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107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8" t="s">
        <v>445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57" t="s">
        <v>165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188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4" t="s">
        <v>402</v>
      </c>
      <c r="S27" s="17"/>
      <c r="T27" s="17"/>
    </row>
    <row r="28" spans="1:20" ht="24.95" customHeight="1" x14ac:dyDescent="0.25">
      <c r="A28" s="56">
        <v>26</v>
      </c>
      <c r="B28" s="69" t="s">
        <v>231</v>
      </c>
      <c r="C28" s="56" t="s">
        <v>232</v>
      </c>
      <c r="D28" s="61" t="s">
        <v>122</v>
      </c>
      <c r="E28" s="57"/>
      <c r="F28" s="69"/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 t="s">
        <v>235</v>
      </c>
      <c r="C29" s="56" t="s">
        <v>236</v>
      </c>
      <c r="D29" s="61" t="s">
        <v>122</v>
      </c>
      <c r="E29" s="56" t="s">
        <v>237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70">
        <f>SUM(C30+I30+O30)</f>
        <v>81</v>
      </c>
      <c r="B30" s="70"/>
      <c r="C30" s="71">
        <f>COUNTA(C3:C29)</f>
        <v>27</v>
      </c>
      <c r="D30" s="70"/>
      <c r="E30" s="72">
        <f>COUNTA(E3:E21)</f>
        <v>16</v>
      </c>
      <c r="F30" s="72">
        <f>COUNTA(F3:F27)</f>
        <v>4</v>
      </c>
      <c r="G30" s="70"/>
      <c r="H30" s="70"/>
      <c r="I30" s="72">
        <f>COUNTA(I3:I29)</f>
        <v>27</v>
      </c>
      <c r="J30" s="70"/>
      <c r="K30" s="70">
        <f>COUNTA(K3:K23)</f>
        <v>18</v>
      </c>
      <c r="L30" s="70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70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411</v>
      </c>
      <c r="F34" s="14"/>
      <c r="G34" s="14"/>
      <c r="H34" s="14"/>
      <c r="I34" s="14"/>
      <c r="J34" s="14"/>
      <c r="K34" s="14"/>
      <c r="L34" s="14"/>
      <c r="M34" s="81" t="s">
        <v>302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453</v>
      </c>
      <c r="F37" s="14"/>
      <c r="G37" s="14"/>
      <c r="H37" s="14"/>
      <c r="I37" s="14"/>
      <c r="J37" s="14"/>
      <c r="K37" s="14"/>
      <c r="L37" s="14"/>
      <c r="M37" s="81" t="s">
        <v>249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447</v>
      </c>
      <c r="F38" s="1"/>
      <c r="G38" s="1"/>
      <c r="H38" s="1"/>
      <c r="I38" s="1"/>
      <c r="J38" s="1"/>
      <c r="K38" s="1"/>
      <c r="L38" s="1"/>
      <c r="M38" s="103" t="s">
        <v>448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>
        <v>45715</v>
      </c>
      <c r="F39" s="84"/>
      <c r="G39" s="69"/>
      <c r="H39" s="69"/>
      <c r="I39" s="69"/>
      <c r="J39" s="69"/>
      <c r="K39" s="69"/>
      <c r="L39" s="69"/>
      <c r="M39" s="81" t="s">
        <v>262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438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439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454</v>
      </c>
      <c r="F41" s="14"/>
      <c r="G41" s="14"/>
      <c r="H41" s="14"/>
      <c r="I41" s="14"/>
      <c r="J41" s="14"/>
      <c r="K41" s="14"/>
      <c r="L41" s="14"/>
      <c r="M41" s="81" t="s">
        <v>455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415</v>
      </c>
      <c r="L42" s="89"/>
      <c r="M42" s="81"/>
      <c r="N42" s="90"/>
      <c r="Q42" s="81" t="s">
        <v>416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435</v>
      </c>
      <c r="F43" s="1"/>
      <c r="G43" s="1"/>
      <c r="H43" s="1"/>
      <c r="I43" s="1"/>
      <c r="J43" s="1"/>
      <c r="K43" s="1"/>
      <c r="L43" s="1"/>
      <c r="M43"/>
      <c r="N43" s="103" t="s">
        <v>436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420</v>
      </c>
      <c r="F44" s="21"/>
      <c r="G44" s="103"/>
      <c r="H44" s="103"/>
      <c r="I44" s="103"/>
      <c r="J44" s="103"/>
      <c r="K44" s="103"/>
      <c r="L44" s="103"/>
      <c r="M44" s="103"/>
      <c r="N44" s="103"/>
      <c r="O44" s="103" t="s">
        <v>421</v>
      </c>
      <c r="P44" s="21" t="s">
        <v>274</v>
      </c>
      <c r="Q44" s="103"/>
      <c r="R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419</v>
      </c>
      <c r="M45" s="92" t="s">
        <v>376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283</v>
      </c>
      <c r="F47" s="84"/>
      <c r="M47" s="69" t="s">
        <v>262</v>
      </c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285</v>
      </c>
      <c r="F48" s="14"/>
      <c r="G48" s="14"/>
      <c r="H48" s="14"/>
      <c r="I48" s="14"/>
      <c r="J48" s="14"/>
      <c r="K48" s="14"/>
      <c r="L48" s="14"/>
      <c r="M48" s="81" t="s">
        <v>249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290</v>
      </c>
      <c r="F50" s="1"/>
      <c r="G50" s="1"/>
      <c r="H50" s="1"/>
      <c r="I50" s="1"/>
      <c r="J50" s="1"/>
      <c r="K50" s="1"/>
      <c r="L50" s="1"/>
      <c r="M50" s="103" t="s">
        <v>291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69" t="s">
        <v>197</v>
      </c>
      <c r="B51" s="69" t="s">
        <v>292</v>
      </c>
      <c r="C51" s="85" t="s">
        <v>279</v>
      </c>
      <c r="D51" s="69" t="s">
        <v>293</v>
      </c>
      <c r="E51" s="102" t="s">
        <v>422</v>
      </c>
      <c r="F51" s="2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3"/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295</v>
      </c>
      <c r="C52" s="85" t="s">
        <v>279</v>
      </c>
      <c r="D52" s="69" t="s">
        <v>296</v>
      </c>
      <c r="E52" s="102" t="s">
        <v>297</v>
      </c>
      <c r="F52" s="21"/>
      <c r="G52" s="1"/>
      <c r="H52" s="102" t="s">
        <v>423</v>
      </c>
      <c r="I52" s="1"/>
      <c r="J52" s="1"/>
      <c r="K52" s="1"/>
      <c r="L52" s="1"/>
      <c r="M52" s="103"/>
      <c r="N52" s="21"/>
      <c r="O52" s="103"/>
      <c r="P52" s="103" t="s">
        <v>298</v>
      </c>
      <c r="Q52" s="105"/>
      <c r="R52" s="85" t="s">
        <v>288</v>
      </c>
      <c r="S52" s="83"/>
      <c r="T52" s="83"/>
    </row>
    <row r="53" spans="1:21" s="69" customFormat="1" ht="24.95" customHeight="1" x14ac:dyDescent="0.25">
      <c r="A53" s="69" t="s">
        <v>299</v>
      </c>
      <c r="B53" s="85" t="s">
        <v>300</v>
      </c>
      <c r="C53" s="69" t="s">
        <v>110</v>
      </c>
      <c r="D53" s="69" t="s">
        <v>107</v>
      </c>
      <c r="E53" s="80" t="s">
        <v>417</v>
      </c>
      <c r="F53" s="14"/>
      <c r="G53" s="14"/>
      <c r="H53" s="14"/>
      <c r="I53" s="14"/>
      <c r="J53" s="14"/>
      <c r="K53" s="14"/>
      <c r="L53" s="14"/>
      <c r="M53" s="81" t="s">
        <v>418</v>
      </c>
      <c r="N53" s="84" t="s">
        <v>255</v>
      </c>
      <c r="O53" s="84"/>
      <c r="P53" s="84"/>
      <c r="R53" s="93" t="s">
        <v>303</v>
      </c>
      <c r="T53" s="83"/>
      <c r="U53" s="83"/>
    </row>
    <row r="54" spans="1:21" s="69" customFormat="1" ht="24.95" customHeight="1" x14ac:dyDescent="0.25">
      <c r="A54" s="69" t="s">
        <v>200</v>
      </c>
      <c r="B54" s="69" t="s">
        <v>304</v>
      </c>
      <c r="C54" s="69" t="s">
        <v>110</v>
      </c>
      <c r="D54" s="69" t="s">
        <v>305</v>
      </c>
      <c r="E54" s="92" t="s">
        <v>306</v>
      </c>
      <c r="F54" s="80" t="s">
        <v>431</v>
      </c>
      <c r="G54" s="14"/>
      <c r="H54" s="14"/>
      <c r="I54" s="14"/>
      <c r="J54" s="14"/>
      <c r="K54" s="14"/>
      <c r="L54" s="14"/>
      <c r="M54" s="81" t="s">
        <v>302</v>
      </c>
      <c r="N54" s="84"/>
      <c r="O54" s="84"/>
      <c r="P54" s="84"/>
      <c r="Q54" s="93" t="s">
        <v>294</v>
      </c>
      <c r="R54" s="94" t="s">
        <v>93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307</v>
      </c>
      <c r="C55" s="85" t="s">
        <v>279</v>
      </c>
      <c r="D55" s="69" t="s">
        <v>308</v>
      </c>
      <c r="E55" s="95" t="s">
        <v>309</v>
      </c>
      <c r="F55" s="84"/>
      <c r="K55" s="96"/>
      <c r="L55" s="97"/>
      <c r="M55" s="81"/>
      <c r="N55" s="80"/>
      <c r="Q55" s="93" t="s">
        <v>303</v>
      </c>
      <c r="R55" s="85" t="s">
        <v>94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310</v>
      </c>
      <c r="C56" s="85" t="s">
        <v>279</v>
      </c>
      <c r="D56" s="69" t="s">
        <v>311</v>
      </c>
      <c r="E56" s="102" t="s">
        <v>432</v>
      </c>
      <c r="F56" s="21"/>
      <c r="G56" s="1"/>
      <c r="H56" s="1"/>
      <c r="I56" s="1"/>
      <c r="J56" s="1"/>
      <c r="K56" s="1"/>
      <c r="L56" s="1"/>
      <c r="M56" s="103"/>
      <c r="N56" s="21"/>
      <c r="O56" s="103"/>
      <c r="P56" s="103"/>
      <c r="Q56" s="105"/>
      <c r="R56" s="94" t="s">
        <v>93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312</v>
      </c>
      <c r="C57" s="69" t="s">
        <v>110</v>
      </c>
      <c r="D57" s="69" t="s">
        <v>107</v>
      </c>
      <c r="E57" s="102" t="s">
        <v>449</v>
      </c>
      <c r="F57" s="21"/>
      <c r="G57" s="1"/>
      <c r="H57" s="1"/>
      <c r="I57" s="1"/>
      <c r="J57" s="1"/>
      <c r="K57" s="1"/>
      <c r="L57" s="1"/>
      <c r="M57" s="103" t="s">
        <v>249</v>
      </c>
      <c r="N57" s="21"/>
      <c r="O57" s="103"/>
      <c r="P57" s="103"/>
      <c r="Q57" s="105" t="s">
        <v>313</v>
      </c>
      <c r="R57" s="85" t="s">
        <v>94</v>
      </c>
      <c r="T57" s="83"/>
      <c r="U57" s="83"/>
    </row>
    <row r="58" spans="1:21" ht="24.95" customHeight="1" x14ac:dyDescent="0.25">
      <c r="A58" s="69" t="s">
        <v>200</v>
      </c>
      <c r="B58" s="69" t="s">
        <v>314</v>
      </c>
      <c r="C58" s="85" t="s">
        <v>279</v>
      </c>
      <c r="D58" s="69" t="s">
        <v>308</v>
      </c>
      <c r="E58" s="102" t="s">
        <v>315</v>
      </c>
      <c r="F58" s="1"/>
      <c r="G58" s="1"/>
      <c r="H58" s="1"/>
      <c r="I58" s="1"/>
      <c r="J58" s="1"/>
      <c r="K58" s="1"/>
      <c r="L58" s="1"/>
      <c r="M58" s="103"/>
      <c r="N58" s="21"/>
      <c r="O58" s="103"/>
      <c r="P58" s="103"/>
      <c r="Q58" s="21"/>
      <c r="R58" s="98" t="s">
        <v>93</v>
      </c>
      <c r="S58" s="17"/>
      <c r="T58" s="17"/>
    </row>
    <row r="59" spans="1:21" ht="24.95" customHeight="1" x14ac:dyDescent="0.25">
      <c r="A59" s="69" t="s">
        <v>200</v>
      </c>
      <c r="B59" s="69" t="s">
        <v>316</v>
      </c>
      <c r="C59" s="69" t="s">
        <v>110</v>
      </c>
      <c r="D59" s="69" t="s">
        <v>107</v>
      </c>
      <c r="E59" s="102" t="s">
        <v>457</v>
      </c>
      <c r="F59" s="103"/>
      <c r="G59" s="103"/>
      <c r="H59" s="103"/>
      <c r="I59" s="103"/>
      <c r="J59" s="103" t="s">
        <v>317</v>
      </c>
      <c r="K59" s="103" t="s">
        <v>318</v>
      </c>
      <c r="L59" s="103" t="s">
        <v>110</v>
      </c>
      <c r="M59" s="103" t="s">
        <v>249</v>
      </c>
      <c r="N59" s="107"/>
      <c r="O59" s="103"/>
      <c r="P59" s="21"/>
      <c r="Q59" s="108" t="s">
        <v>319</v>
      </c>
      <c r="R59" s="94" t="s">
        <v>93</v>
      </c>
      <c r="S59" s="81"/>
      <c r="T59" s="17"/>
    </row>
    <row r="60" spans="1:21" ht="24.95" customHeight="1" x14ac:dyDescent="0.25">
      <c r="A60" s="69" t="s">
        <v>200</v>
      </c>
      <c r="B60" s="69" t="s">
        <v>320</v>
      </c>
      <c r="C60" s="85" t="s">
        <v>279</v>
      </c>
      <c r="D60" s="69" t="s">
        <v>321</v>
      </c>
      <c r="E60" s="102" t="s">
        <v>322</v>
      </c>
      <c r="F60" s="21"/>
      <c r="G60" s="103"/>
      <c r="H60" s="103"/>
      <c r="I60" s="103"/>
      <c r="J60" s="103"/>
      <c r="K60" s="103"/>
      <c r="L60" s="103"/>
      <c r="M60" s="103"/>
      <c r="N60" s="103"/>
      <c r="O60" s="103"/>
      <c r="P60"/>
      <c r="Q60" s="108" t="s">
        <v>323</v>
      </c>
      <c r="R60" s="85" t="s">
        <v>92</v>
      </c>
    </row>
    <row r="61" spans="1:21" ht="24.95" customHeight="1" x14ac:dyDescent="0.25">
      <c r="A61" s="69" t="s">
        <v>200</v>
      </c>
      <c r="B61" s="69" t="s">
        <v>324</v>
      </c>
      <c r="C61" s="85" t="s">
        <v>279</v>
      </c>
      <c r="D61" s="69" t="s">
        <v>165</v>
      </c>
      <c r="E61" s="102" t="s">
        <v>325</v>
      </c>
      <c r="F61" s="21"/>
      <c r="G61" s="103"/>
      <c r="H61" s="103"/>
      <c r="I61" s="103"/>
      <c r="J61" s="103"/>
      <c r="K61" s="103"/>
      <c r="L61" s="103"/>
      <c r="M61" s="103" t="s">
        <v>259</v>
      </c>
      <c r="N61" s="103"/>
      <c r="O61" s="103"/>
      <c r="P61"/>
      <c r="Q61" s="105" t="s">
        <v>284</v>
      </c>
      <c r="R61" s="85" t="s">
        <v>92</v>
      </c>
    </row>
    <row r="62" spans="1:21" s="54" customFormat="1" ht="24.95" customHeight="1" x14ac:dyDescent="0.25">
      <c r="A62" s="69" t="s">
        <v>200</v>
      </c>
      <c r="B62" s="69" t="s">
        <v>326</v>
      </c>
      <c r="C62" s="69" t="s">
        <v>110</v>
      </c>
      <c r="D62" s="69" t="s">
        <v>107</v>
      </c>
      <c r="E62" s="102"/>
      <c r="F62" s="103"/>
      <c r="G62" s="103"/>
      <c r="H62" s="103"/>
      <c r="I62" s="103"/>
      <c r="J62" s="103"/>
      <c r="K62" s="103"/>
      <c r="L62" s="103"/>
      <c r="M62" s="103"/>
      <c r="N62" s="21" t="s">
        <v>250</v>
      </c>
      <c r="O62" s="103"/>
      <c r="P62" s="105"/>
      <c r="Q62" s="103"/>
      <c r="R62" s="85" t="s">
        <v>327</v>
      </c>
      <c r="S62" s="81"/>
      <c r="T62" s="55"/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330</v>
      </c>
      <c r="F64" s="21"/>
      <c r="G64" s="103"/>
      <c r="H64" s="103"/>
      <c r="I64" s="103"/>
      <c r="J64" s="103"/>
      <c r="K64" s="103"/>
      <c r="L64" s="103"/>
      <c r="M64" s="103" t="s">
        <v>331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336</v>
      </c>
      <c r="C67" s="69" t="s">
        <v>110</v>
      </c>
      <c r="D67" s="69" t="s">
        <v>107</v>
      </c>
      <c r="E67" s="80"/>
      <c r="F67" s="69"/>
      <c r="G67" s="69"/>
      <c r="H67" s="69"/>
      <c r="I67" s="69"/>
      <c r="J67" s="69"/>
      <c r="K67" s="69"/>
      <c r="L67" s="69"/>
      <c r="M67" s="81"/>
      <c r="N67" s="80"/>
      <c r="O67" s="69"/>
      <c r="P67" s="93"/>
      <c r="Q67" s="69"/>
      <c r="R67" s="85" t="s">
        <v>327</v>
      </c>
      <c r="T67" s="55"/>
    </row>
    <row r="68" spans="1:23" s="54" customFormat="1" ht="24.95" customHeight="1" x14ac:dyDescent="0.25">
      <c r="A68" s="69" t="s">
        <v>179</v>
      </c>
      <c r="B68" s="69" t="s">
        <v>199</v>
      </c>
      <c r="C68" s="69" t="s">
        <v>110</v>
      </c>
      <c r="D68" s="69" t="s">
        <v>182</v>
      </c>
      <c r="E68" s="80" t="s">
        <v>337</v>
      </c>
      <c r="F68" s="14"/>
      <c r="G68" s="14"/>
      <c r="H68" s="14"/>
      <c r="I68" s="14"/>
      <c r="J68" s="14"/>
      <c r="K68" s="14"/>
      <c r="L68" s="14"/>
      <c r="M68" s="81" t="s">
        <v>249</v>
      </c>
      <c r="N68" s="80"/>
      <c r="O68" s="69"/>
      <c r="P68" s="69"/>
      <c r="Q68" s="93" t="s">
        <v>313</v>
      </c>
      <c r="R68" s="85" t="s">
        <v>35</v>
      </c>
      <c r="T68" s="55"/>
    </row>
    <row r="69" spans="1:23" s="54" customFormat="1" ht="24.95" customHeight="1" x14ac:dyDescent="0.25">
      <c r="A69" s="69" t="s">
        <v>179</v>
      </c>
      <c r="B69" s="69" t="s">
        <v>338</v>
      </c>
      <c r="C69" s="85" t="s">
        <v>279</v>
      </c>
      <c r="D69" s="69" t="s">
        <v>272</v>
      </c>
      <c r="E69" s="91" t="s">
        <v>339</v>
      </c>
      <c r="G69" s="27"/>
      <c r="H69" s="27"/>
      <c r="I69" s="27"/>
      <c r="J69" s="27"/>
      <c r="K69" s="27"/>
      <c r="L69" s="27"/>
      <c r="M69" s="81" t="s">
        <v>340</v>
      </c>
      <c r="O69" s="69"/>
      <c r="P69" s="69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341</v>
      </c>
      <c r="C70" s="69" t="s">
        <v>110</v>
      </c>
      <c r="D70" s="69" t="s">
        <v>158</v>
      </c>
      <c r="E70" s="80" t="s">
        <v>342</v>
      </c>
      <c r="F70" s="69"/>
      <c r="G70" s="69"/>
      <c r="H70" s="69"/>
      <c r="I70" s="69"/>
      <c r="J70" s="69"/>
      <c r="K70" s="69"/>
      <c r="L70" s="89"/>
      <c r="M70" s="81"/>
      <c r="N70" s="90"/>
      <c r="O70" s="81" t="s">
        <v>343</v>
      </c>
      <c r="P70" s="84"/>
      <c r="Q70" s="93" t="s">
        <v>284</v>
      </c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344</v>
      </c>
      <c r="C71" s="85" t="s">
        <v>279</v>
      </c>
      <c r="D71" s="69" t="s">
        <v>293</v>
      </c>
      <c r="E71" s="80" t="s">
        <v>345</v>
      </c>
      <c r="F71" s="84"/>
      <c r="G71" s="14"/>
      <c r="H71" s="14"/>
      <c r="I71" s="14"/>
      <c r="J71" s="14"/>
      <c r="K71" s="14"/>
      <c r="L71" s="14"/>
      <c r="M71" s="81"/>
      <c r="N71" s="84"/>
      <c r="O71" s="69"/>
      <c r="P71" s="81"/>
      <c r="Q71" s="69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346</v>
      </c>
      <c r="C72" s="85" t="s">
        <v>122</v>
      </c>
      <c r="D72" s="69" t="s">
        <v>347</v>
      </c>
      <c r="E72" s="80" t="s">
        <v>348</v>
      </c>
      <c r="F72" s="84"/>
      <c r="G72" s="69"/>
      <c r="H72" s="69"/>
      <c r="I72" s="69"/>
      <c r="J72" s="69"/>
      <c r="K72" s="69"/>
      <c r="L72" s="69"/>
      <c r="M72" s="81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179</v>
      </c>
      <c r="B73" s="69" t="s">
        <v>350</v>
      </c>
      <c r="C73" s="85" t="s">
        <v>122</v>
      </c>
      <c r="D73" s="69" t="s">
        <v>351</v>
      </c>
      <c r="E73" s="80" t="s">
        <v>348</v>
      </c>
      <c r="F73" s="69"/>
      <c r="G73" s="69"/>
      <c r="H73" s="69"/>
      <c r="I73" s="89"/>
      <c r="J73" s="69"/>
      <c r="K73" s="69"/>
      <c r="L73" s="92"/>
      <c r="M73" s="80"/>
      <c r="N73" s="100" t="s">
        <v>349</v>
      </c>
      <c r="O73" s="17"/>
      <c r="P73" s="17"/>
      <c r="Q73" s="14"/>
      <c r="R73" s="85" t="s">
        <v>92</v>
      </c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446</v>
      </c>
      <c r="F74" s="14"/>
      <c r="G74" s="14"/>
      <c r="H74" s="14"/>
      <c r="I74" s="14"/>
      <c r="J74" s="14"/>
      <c r="K74" s="14"/>
      <c r="L74" s="14"/>
      <c r="M74" s="69" t="s">
        <v>302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>
        <v>45756</v>
      </c>
      <c r="F78" s="69"/>
      <c r="G78" s="69"/>
      <c r="H78" s="69"/>
      <c r="I78" s="69"/>
      <c r="J78" s="69"/>
      <c r="K78" s="69"/>
      <c r="L78" s="89"/>
      <c r="M78" s="69" t="s">
        <v>262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365</v>
      </c>
      <c r="G81" s="14"/>
      <c r="H81" s="14"/>
      <c r="I81" s="14"/>
      <c r="J81" s="14"/>
      <c r="K81" s="14"/>
      <c r="L81" s="14"/>
      <c r="M81" s="81" t="s">
        <v>366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368</v>
      </c>
      <c r="F82" s="14"/>
      <c r="G82" s="14"/>
      <c r="H82" s="14"/>
      <c r="I82" s="14"/>
      <c r="J82" s="14"/>
      <c r="K82" s="14"/>
      <c r="L82" s="14"/>
      <c r="M82" s="81" t="s">
        <v>249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70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01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450</v>
      </c>
      <c r="F88" s="27"/>
      <c r="G88" s="27"/>
      <c r="H88" s="27"/>
      <c r="I88" s="27"/>
      <c r="J88" s="27"/>
      <c r="K88" s="27"/>
      <c r="L88" s="27"/>
      <c r="M88" s="81" t="s">
        <v>451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ABB7-1780-4968-9E61-45117D816257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20" t="s">
        <v>390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21" t="s">
        <v>78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42" ht="75" customHeight="1" thickBot="1" x14ac:dyDescent="0.3">
      <c r="A27" s="120" t="s">
        <v>389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404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489</v>
      </c>
      <c r="C47" s="46">
        <f>SUM(C29:C46)</f>
        <v>3</v>
      </c>
      <c r="D47" s="46">
        <f>SUM(D29:D46)</f>
        <v>439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W48" s="36"/>
      <c r="AP48" s="33"/>
    </row>
    <row r="49" spans="1:42" ht="75" customHeight="1" thickBot="1" x14ac:dyDescent="0.3">
      <c r="A49" s="120" t="s">
        <v>389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88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404</v>
      </c>
      <c r="H55" s="41" t="s">
        <v>87</v>
      </c>
      <c r="I55" s="41" t="s">
        <v>404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7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7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7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9">O42+O20+O55</f>
        <v>10</v>
      </c>
      <c r="O63" s="46">
        <f>P42+P20+P55</f>
        <v>13</v>
      </c>
      <c r="P63" s="46">
        <f t="shared" si="9"/>
        <v>10</v>
      </c>
      <c r="Q63" s="46">
        <f t="shared" si="9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407</v>
      </c>
      <c r="H64" s="41" t="s">
        <v>408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0">P43+P21+P56</f>
        <v>12</v>
      </c>
      <c r="P64" s="46">
        <f t="shared" si="10"/>
        <v>12</v>
      </c>
      <c r="Q64" s="46">
        <f t="shared" si="10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7" si="11">N44+N22+N57</f>
        <v>17</v>
      </c>
      <c r="N65" s="46">
        <f>O44+O22+O57</f>
        <v>24</v>
      </c>
      <c r="O65" s="46">
        <f t="shared" si="11"/>
        <v>19</v>
      </c>
      <c r="P65" s="46">
        <f t="shared" si="11"/>
        <v>22</v>
      </c>
      <c r="Q65" s="46">
        <f t="shared" si="11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si="11"/>
        <v>12</v>
      </c>
      <c r="N66" s="46">
        <f t="shared" si="11"/>
        <v>11</v>
      </c>
      <c r="O66" s="46">
        <f t="shared" si="11"/>
        <v>12</v>
      </c>
      <c r="P66" s="46">
        <f t="shared" si="11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si="11"/>
        <v>56</v>
      </c>
      <c r="O67" s="46">
        <f t="shared" si="11"/>
        <v>56</v>
      </c>
      <c r="P67" s="46">
        <f t="shared" si="11"/>
        <v>56</v>
      </c>
      <c r="Q67" s="46">
        <f t="shared" si="11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692-D723-46F0-856D-0B5F63BF62AC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109"/>
      <c r="B1" s="109"/>
      <c r="C1" s="109"/>
      <c r="D1" s="109"/>
      <c r="E1" s="109"/>
      <c r="F1" s="109"/>
      <c r="G1" s="123" t="s">
        <v>97</v>
      </c>
      <c r="H1" s="123"/>
      <c r="I1" s="123"/>
      <c r="J1" s="123"/>
      <c r="K1" s="123"/>
      <c r="L1" s="123"/>
      <c r="M1" s="109"/>
      <c r="N1" s="109"/>
      <c r="O1" s="124" t="s">
        <v>458</v>
      </c>
      <c r="P1" s="124"/>
      <c r="Q1" s="124"/>
      <c r="R1" s="109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57" t="s">
        <v>464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107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107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107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8" t="s">
        <v>477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56" t="s">
        <v>126</v>
      </c>
      <c r="C6" s="56" t="s">
        <v>127</v>
      </c>
      <c r="D6" s="56" t="s">
        <v>110</v>
      </c>
      <c r="E6" s="57" t="s">
        <v>478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7" t="s">
        <v>129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63" t="s">
        <v>131</v>
      </c>
      <c r="C7" s="56" t="s">
        <v>132</v>
      </c>
      <c r="D7" s="56" t="s">
        <v>110</v>
      </c>
      <c r="E7" s="58"/>
      <c r="F7" s="57" t="s">
        <v>459</v>
      </c>
      <c r="G7" s="56">
        <v>5</v>
      </c>
      <c r="H7" s="56" t="s">
        <v>114</v>
      </c>
      <c r="I7" s="56" t="s">
        <v>133</v>
      </c>
      <c r="J7" s="56" t="s">
        <v>110</v>
      </c>
      <c r="K7" s="57" t="s">
        <v>107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4" t="s">
        <v>479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478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8" t="s">
        <v>474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7" t="s">
        <v>158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06" t="s">
        <v>424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56" t="s">
        <v>150</v>
      </c>
      <c r="C11" s="56" t="s">
        <v>151</v>
      </c>
      <c r="D11" s="56" t="s">
        <v>110</v>
      </c>
      <c r="E11" s="57"/>
      <c r="F11" s="57" t="s">
        <v>484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4" t="s">
        <v>466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7" t="s">
        <v>158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485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467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8" t="s">
        <v>486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182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478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462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188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461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460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487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464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7" t="s">
        <v>464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57" t="s">
        <v>165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188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8" t="s">
        <v>217</v>
      </c>
      <c r="S27" s="17"/>
      <c r="T27" s="17"/>
    </row>
    <row r="28" spans="1:20" ht="24.95" customHeight="1" x14ac:dyDescent="0.25">
      <c r="A28" s="56">
        <v>26</v>
      </c>
      <c r="B28" s="69"/>
      <c r="C28" s="56" t="s">
        <v>472</v>
      </c>
      <c r="D28" s="61" t="s">
        <v>122</v>
      </c>
      <c r="E28" s="57" t="s">
        <v>473</v>
      </c>
      <c r="F28" s="69"/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 t="s">
        <v>235</v>
      </c>
      <c r="C29" s="56" t="s">
        <v>236</v>
      </c>
      <c r="D29" s="61" t="s">
        <v>122</v>
      </c>
      <c r="E29" s="56" t="s">
        <v>237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110">
        <f>SUM(C30+I30+O30)</f>
        <v>81</v>
      </c>
      <c r="B30" s="110"/>
      <c r="C30" s="71">
        <f>COUNTA(C3:C29)</f>
        <v>27</v>
      </c>
      <c r="D30" s="110"/>
      <c r="E30" s="72">
        <f>COUNTA(E3:E21)</f>
        <v>16</v>
      </c>
      <c r="F30" s="72">
        <f>COUNTA(F3:F27)</f>
        <v>4</v>
      </c>
      <c r="G30" s="110"/>
      <c r="H30" s="110"/>
      <c r="I30" s="72">
        <f>COUNTA(I3:I29)</f>
        <v>27</v>
      </c>
      <c r="J30" s="110"/>
      <c r="K30" s="110">
        <f>COUNTA(K3:K23)</f>
        <v>18</v>
      </c>
      <c r="L30" s="110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10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465</v>
      </c>
      <c r="F34" s="14"/>
      <c r="G34" s="14"/>
      <c r="H34" s="14"/>
      <c r="I34" s="14"/>
      <c r="J34" s="14"/>
      <c r="K34" s="14"/>
      <c r="L34" s="14"/>
      <c r="M34" s="81" t="s">
        <v>418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483</v>
      </c>
      <c r="F37" s="14"/>
      <c r="G37" s="14"/>
      <c r="H37" s="14"/>
      <c r="I37" s="14"/>
      <c r="J37" s="14"/>
      <c r="K37" s="14"/>
      <c r="L37" s="14"/>
      <c r="M37" s="81" t="s">
        <v>302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447</v>
      </c>
      <c r="F38" s="1"/>
      <c r="G38" s="1"/>
      <c r="H38" s="1"/>
      <c r="I38" s="1"/>
      <c r="J38" s="1"/>
      <c r="K38" s="1"/>
      <c r="L38" s="1"/>
      <c r="M38" s="103" t="s">
        <v>448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 t="s">
        <v>480</v>
      </c>
      <c r="F39" s="84"/>
      <c r="G39" s="69"/>
      <c r="H39" s="69"/>
      <c r="I39" s="69"/>
      <c r="J39" s="69"/>
      <c r="K39" s="69"/>
      <c r="L39" s="69"/>
      <c r="M39" s="81" t="s">
        <v>249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475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476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488</v>
      </c>
      <c r="F41" s="14"/>
      <c r="G41" s="14"/>
      <c r="H41" s="14"/>
      <c r="I41" s="14"/>
      <c r="J41" s="14"/>
      <c r="K41" s="14"/>
      <c r="L41" s="14"/>
      <c r="M41" s="81" t="s">
        <v>489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415</v>
      </c>
      <c r="L42" s="89"/>
      <c r="M42" s="81"/>
      <c r="N42" s="90"/>
      <c r="Q42" s="81" t="s">
        <v>416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490</v>
      </c>
      <c r="F43" s="1"/>
      <c r="G43" s="1"/>
      <c r="H43" s="1"/>
      <c r="I43" s="1"/>
      <c r="J43" s="1"/>
      <c r="K43" s="1"/>
      <c r="L43" s="1"/>
      <c r="M43"/>
      <c r="N43" s="103" t="s">
        <v>491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492</v>
      </c>
      <c r="F44" s="21"/>
      <c r="G44" s="103"/>
      <c r="H44" s="103"/>
      <c r="I44" s="103"/>
      <c r="J44" s="103"/>
      <c r="K44" s="103"/>
      <c r="L44" s="103"/>
      <c r="M44" s="103"/>
      <c r="N44" s="103"/>
      <c r="P44" s="103" t="s">
        <v>493</v>
      </c>
      <c r="Q44" s="21" t="s">
        <v>274</v>
      </c>
      <c r="R44" s="103"/>
      <c r="S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481</v>
      </c>
      <c r="M45" s="92" t="s">
        <v>358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283</v>
      </c>
      <c r="F47" s="84"/>
      <c r="M47" s="69" t="s">
        <v>262</v>
      </c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494</v>
      </c>
      <c r="F48" s="14"/>
      <c r="G48" s="14"/>
      <c r="H48" s="14"/>
      <c r="I48" s="14"/>
      <c r="J48" s="14"/>
      <c r="K48" s="14"/>
      <c r="L48" s="14"/>
      <c r="M48" s="81" t="s">
        <v>418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290</v>
      </c>
      <c r="F50" s="1"/>
      <c r="G50" s="1"/>
      <c r="H50" s="1"/>
      <c r="I50" s="1"/>
      <c r="J50" s="1"/>
      <c r="K50" s="1"/>
      <c r="L50" s="1"/>
      <c r="M50" s="103" t="s">
        <v>291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103" t="s">
        <v>317</v>
      </c>
      <c r="B51" s="103" t="s">
        <v>318</v>
      </c>
      <c r="C51" s="103" t="s">
        <v>110</v>
      </c>
      <c r="D51" s="69" t="s">
        <v>107</v>
      </c>
      <c r="E51" s="102"/>
      <c r="F51" s="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8" t="s">
        <v>319</v>
      </c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292</v>
      </c>
      <c r="C52" s="85" t="s">
        <v>279</v>
      </c>
      <c r="D52" s="69" t="s">
        <v>293</v>
      </c>
      <c r="E52" s="102" t="s">
        <v>422</v>
      </c>
      <c r="F52" s="21"/>
      <c r="G52" s="1"/>
      <c r="H52" s="1"/>
      <c r="I52" s="1"/>
      <c r="J52" s="1"/>
      <c r="K52" s="1"/>
      <c r="L52" s="1"/>
      <c r="M52" s="103"/>
      <c r="N52" s="21"/>
      <c r="O52" s="103"/>
      <c r="P52" s="103"/>
      <c r="Q52" s="103"/>
      <c r="R52" s="94" t="s">
        <v>93</v>
      </c>
      <c r="S52" s="83"/>
      <c r="T52" s="83"/>
    </row>
    <row r="53" spans="1:21" s="69" customFormat="1" ht="24.95" customHeight="1" x14ac:dyDescent="0.25">
      <c r="A53" s="69" t="s">
        <v>197</v>
      </c>
      <c r="B53" s="69" t="s">
        <v>295</v>
      </c>
      <c r="C53" s="85" t="s">
        <v>279</v>
      </c>
      <c r="D53" s="69" t="s">
        <v>296</v>
      </c>
      <c r="E53" s="102" t="s">
        <v>297</v>
      </c>
      <c r="F53" s="21"/>
      <c r="G53" s="1"/>
      <c r="H53" s="102" t="s">
        <v>423</v>
      </c>
      <c r="I53" s="1"/>
      <c r="J53" s="1"/>
      <c r="K53" s="1"/>
      <c r="L53" s="1"/>
      <c r="M53" s="103"/>
      <c r="N53" s="21"/>
      <c r="O53" s="103"/>
      <c r="P53" s="103" t="s">
        <v>298</v>
      </c>
      <c r="Q53" s="105"/>
      <c r="R53" s="85" t="s">
        <v>288</v>
      </c>
      <c r="S53" s="83"/>
      <c r="T53" s="83"/>
    </row>
    <row r="54" spans="1:21" s="69" customFormat="1" ht="24.95" customHeight="1" x14ac:dyDescent="0.25">
      <c r="A54" s="69" t="s">
        <v>299</v>
      </c>
      <c r="B54" s="85" t="s">
        <v>300</v>
      </c>
      <c r="C54" s="69" t="s">
        <v>110</v>
      </c>
      <c r="D54" s="69" t="s">
        <v>107</v>
      </c>
      <c r="E54" s="80" t="s">
        <v>417</v>
      </c>
      <c r="F54" s="14"/>
      <c r="G54" s="14"/>
      <c r="H54" s="14"/>
      <c r="I54" s="14"/>
      <c r="J54" s="14"/>
      <c r="K54" s="14"/>
      <c r="L54" s="14"/>
      <c r="M54" s="81" t="s">
        <v>418</v>
      </c>
      <c r="N54" s="84" t="s">
        <v>255</v>
      </c>
      <c r="O54" s="84"/>
      <c r="P54" s="84"/>
      <c r="R54" s="93" t="s">
        <v>303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304</v>
      </c>
      <c r="C55" s="69" t="s">
        <v>110</v>
      </c>
      <c r="D55" s="69" t="s">
        <v>305</v>
      </c>
      <c r="E55" s="92" t="s">
        <v>306</v>
      </c>
      <c r="F55" s="80" t="s">
        <v>431</v>
      </c>
      <c r="G55" s="14"/>
      <c r="H55" s="14"/>
      <c r="I55" s="14"/>
      <c r="J55" s="14"/>
      <c r="K55" s="14"/>
      <c r="L55" s="14"/>
      <c r="M55" s="81" t="s">
        <v>302</v>
      </c>
      <c r="N55" s="84"/>
      <c r="O55" s="84"/>
      <c r="P55" s="84"/>
      <c r="Q55" s="93" t="s">
        <v>294</v>
      </c>
      <c r="R55" s="94" t="s">
        <v>93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307</v>
      </c>
      <c r="C56" s="85" t="s">
        <v>279</v>
      </c>
      <c r="D56" s="69" t="s">
        <v>308</v>
      </c>
      <c r="E56" s="95" t="s">
        <v>309</v>
      </c>
      <c r="F56" s="84"/>
      <c r="K56" s="96"/>
      <c r="L56" s="97"/>
      <c r="M56" s="81"/>
      <c r="N56" s="80"/>
      <c r="Q56" s="93" t="s">
        <v>303</v>
      </c>
      <c r="R56" s="85" t="s">
        <v>94</v>
      </c>
      <c r="S56" s="69" t="s">
        <v>495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310</v>
      </c>
      <c r="C57" s="85" t="s">
        <v>279</v>
      </c>
      <c r="D57" s="69" t="s">
        <v>311</v>
      </c>
      <c r="E57" s="102" t="s">
        <v>432</v>
      </c>
      <c r="F57" s="21"/>
      <c r="G57" s="1"/>
      <c r="H57" s="1"/>
      <c r="I57" s="1"/>
      <c r="J57" s="1"/>
      <c r="K57" s="1"/>
      <c r="L57" s="1"/>
      <c r="M57" s="103"/>
      <c r="N57" s="21"/>
      <c r="O57" s="103"/>
      <c r="P57" s="103"/>
      <c r="Q57" s="105"/>
      <c r="R57" s="94" t="s">
        <v>93</v>
      </c>
      <c r="T57" s="83"/>
      <c r="U57" s="83"/>
    </row>
    <row r="58" spans="1:21" s="69" customFormat="1" ht="24.95" customHeight="1" x14ac:dyDescent="0.25">
      <c r="A58" s="69" t="s">
        <v>200</v>
      </c>
      <c r="B58" s="69" t="s">
        <v>312</v>
      </c>
      <c r="C58" s="69" t="s">
        <v>110</v>
      </c>
      <c r="D58" s="69" t="s">
        <v>107</v>
      </c>
      <c r="E58" s="102" t="s">
        <v>449</v>
      </c>
      <c r="F58" s="21"/>
      <c r="G58" s="1"/>
      <c r="H58" s="1"/>
      <c r="I58" s="1"/>
      <c r="J58" s="1"/>
      <c r="K58" s="1"/>
      <c r="L58" s="1"/>
      <c r="M58" s="103" t="s">
        <v>249</v>
      </c>
      <c r="N58" s="21"/>
      <c r="O58" s="103"/>
      <c r="P58" s="103"/>
      <c r="Q58" s="105" t="s">
        <v>313</v>
      </c>
      <c r="R58" s="85" t="s">
        <v>94</v>
      </c>
      <c r="T58" s="83"/>
      <c r="U58" s="83"/>
    </row>
    <row r="59" spans="1:21" ht="24.95" customHeight="1" x14ac:dyDescent="0.25">
      <c r="A59" s="69" t="s">
        <v>200</v>
      </c>
      <c r="B59" s="69" t="s">
        <v>314</v>
      </c>
      <c r="C59" s="85" t="s">
        <v>279</v>
      </c>
      <c r="D59" s="69" t="s">
        <v>308</v>
      </c>
      <c r="E59" s="102" t="s">
        <v>315</v>
      </c>
      <c r="F59" s="1"/>
      <c r="G59" s="1"/>
      <c r="H59" s="1"/>
      <c r="I59" s="1"/>
      <c r="J59" s="1"/>
      <c r="K59" s="1"/>
      <c r="L59" s="1"/>
      <c r="M59" s="103"/>
      <c r="N59" s="21"/>
      <c r="O59" s="103"/>
      <c r="P59" s="103"/>
      <c r="Q59" s="21"/>
      <c r="R59" s="98" t="s">
        <v>93</v>
      </c>
      <c r="S59" s="17"/>
      <c r="T59" s="17"/>
    </row>
    <row r="60" spans="1:21" ht="24.95" customHeight="1" x14ac:dyDescent="0.25">
      <c r="A60" s="69" t="s">
        <v>200</v>
      </c>
      <c r="B60" s="69" t="s">
        <v>316</v>
      </c>
      <c r="C60" s="69" t="s">
        <v>110</v>
      </c>
      <c r="D60" s="69" t="s">
        <v>107</v>
      </c>
      <c r="E60" s="102" t="s">
        <v>463</v>
      </c>
      <c r="F60" s="103"/>
      <c r="G60" s="103"/>
      <c r="H60" s="103"/>
      <c r="I60" s="103"/>
      <c r="M60" s="103" t="s">
        <v>418</v>
      </c>
      <c r="Q60" s="108" t="s">
        <v>319</v>
      </c>
      <c r="R60" s="94" t="s">
        <v>93</v>
      </c>
      <c r="S60" s="81"/>
      <c r="T60" s="17"/>
    </row>
    <row r="61" spans="1:21" ht="24.95" customHeight="1" x14ac:dyDescent="0.25">
      <c r="A61" s="69" t="s">
        <v>200</v>
      </c>
      <c r="B61" s="69" t="s">
        <v>320</v>
      </c>
      <c r="C61" s="85" t="s">
        <v>279</v>
      </c>
      <c r="D61" s="69" t="s">
        <v>321</v>
      </c>
      <c r="E61" s="102" t="s">
        <v>322</v>
      </c>
      <c r="F61" s="21"/>
      <c r="G61" s="103"/>
      <c r="H61" s="103"/>
      <c r="I61" s="103"/>
      <c r="J61" s="103"/>
      <c r="K61" s="103"/>
      <c r="L61" s="103"/>
      <c r="M61" s="103"/>
      <c r="N61" s="103"/>
      <c r="O61" s="103"/>
      <c r="P61"/>
      <c r="Q61" s="108" t="s">
        <v>323</v>
      </c>
      <c r="R61" s="85" t="s">
        <v>92</v>
      </c>
    </row>
    <row r="62" spans="1:21" ht="24.95" customHeight="1" x14ac:dyDescent="0.25">
      <c r="A62" s="69" t="s">
        <v>200</v>
      </c>
      <c r="B62" s="69" t="s">
        <v>324</v>
      </c>
      <c r="C62" s="85" t="s">
        <v>279</v>
      </c>
      <c r="D62" s="69" t="s">
        <v>165</v>
      </c>
      <c r="E62" s="102" t="s">
        <v>325</v>
      </c>
      <c r="F62" s="21"/>
      <c r="G62" s="103"/>
      <c r="H62" s="103"/>
      <c r="I62" s="103"/>
      <c r="J62" s="103"/>
      <c r="K62" s="103"/>
      <c r="L62" s="103"/>
      <c r="M62" s="103" t="s">
        <v>259</v>
      </c>
      <c r="N62" s="103"/>
      <c r="O62" s="103"/>
      <c r="P62"/>
      <c r="Q62" s="105" t="s">
        <v>284</v>
      </c>
      <c r="R62" s="85" t="s">
        <v>92</v>
      </c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330</v>
      </c>
      <c r="F64" s="21"/>
      <c r="G64" s="103"/>
      <c r="H64" s="103"/>
      <c r="I64" s="103"/>
      <c r="J64" s="103"/>
      <c r="K64" s="103"/>
      <c r="L64" s="103"/>
      <c r="M64" s="103" t="s">
        <v>331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199</v>
      </c>
      <c r="C67" s="69" t="s">
        <v>110</v>
      </c>
      <c r="D67" s="69" t="s">
        <v>182</v>
      </c>
      <c r="E67" s="80" t="s">
        <v>337</v>
      </c>
      <c r="F67" s="14"/>
      <c r="G67" s="14"/>
      <c r="H67" s="14"/>
      <c r="I67" s="14"/>
      <c r="J67" s="14"/>
      <c r="K67" s="14"/>
      <c r="L67" s="14"/>
      <c r="M67" s="81" t="s">
        <v>249</v>
      </c>
      <c r="N67" s="80"/>
      <c r="O67" s="69"/>
      <c r="P67" s="69"/>
      <c r="Q67" s="93" t="s">
        <v>313</v>
      </c>
      <c r="R67" s="85" t="s">
        <v>35</v>
      </c>
      <c r="T67" s="55"/>
    </row>
    <row r="68" spans="1:23" s="54" customFormat="1" ht="24.95" customHeight="1" x14ac:dyDescent="0.25">
      <c r="A68" s="69" t="s">
        <v>179</v>
      </c>
      <c r="B68" s="69" t="s">
        <v>338</v>
      </c>
      <c r="C68" s="85" t="s">
        <v>279</v>
      </c>
      <c r="D68" s="69" t="s">
        <v>272</v>
      </c>
      <c r="E68" s="91" t="s">
        <v>339</v>
      </c>
      <c r="G68" s="27"/>
      <c r="H68" s="27"/>
      <c r="I68" s="27"/>
      <c r="J68" s="27"/>
      <c r="K68" s="27"/>
      <c r="L68" s="27"/>
      <c r="M68" s="81" t="s">
        <v>340</v>
      </c>
      <c r="O68" s="69"/>
      <c r="P68" s="69"/>
      <c r="Q68" s="93" t="s">
        <v>284</v>
      </c>
      <c r="R68" s="85" t="s">
        <v>92</v>
      </c>
      <c r="T68" s="55"/>
    </row>
    <row r="69" spans="1:23" s="54" customFormat="1" ht="24.95" customHeight="1" x14ac:dyDescent="0.25">
      <c r="A69" s="69" t="s">
        <v>179</v>
      </c>
      <c r="B69" s="69" t="s">
        <v>341</v>
      </c>
      <c r="C69" s="69" t="s">
        <v>110</v>
      </c>
      <c r="D69" s="69" t="s">
        <v>158</v>
      </c>
      <c r="E69" s="80" t="s">
        <v>342</v>
      </c>
      <c r="F69" s="69"/>
      <c r="G69" s="69"/>
      <c r="H69" s="69"/>
      <c r="I69" s="69"/>
      <c r="J69" s="69"/>
      <c r="K69" s="69"/>
      <c r="L69" s="89"/>
      <c r="M69" s="81"/>
      <c r="N69" s="90"/>
      <c r="O69" s="81" t="s">
        <v>343</v>
      </c>
      <c r="P69" s="84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344</v>
      </c>
      <c r="C70" s="85" t="s">
        <v>279</v>
      </c>
      <c r="D70" s="69" t="s">
        <v>293</v>
      </c>
      <c r="E70" s="80" t="s">
        <v>345</v>
      </c>
      <c r="F70" s="84"/>
      <c r="G70" s="14"/>
      <c r="H70" s="14"/>
      <c r="I70" s="14"/>
      <c r="J70" s="14"/>
      <c r="K70" s="14"/>
      <c r="L70" s="14"/>
      <c r="M70" s="81"/>
      <c r="N70" s="84"/>
      <c r="O70" s="69"/>
      <c r="P70" s="81"/>
      <c r="Q70" s="69"/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346</v>
      </c>
      <c r="C71" s="85" t="s">
        <v>122</v>
      </c>
      <c r="D71" s="69" t="s">
        <v>347</v>
      </c>
      <c r="E71" s="80" t="s">
        <v>348</v>
      </c>
      <c r="F71" s="84"/>
      <c r="G71" s="69"/>
      <c r="H71" s="69"/>
      <c r="I71" s="69"/>
      <c r="J71" s="69"/>
      <c r="K71" s="69"/>
      <c r="L71" s="69"/>
      <c r="M71" s="81"/>
      <c r="N71" s="100" t="s">
        <v>349</v>
      </c>
      <c r="O71" s="17"/>
      <c r="P71" s="17"/>
      <c r="Q71" s="14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350</v>
      </c>
      <c r="C72" s="85" t="s">
        <v>122</v>
      </c>
      <c r="D72" s="69" t="s">
        <v>351</v>
      </c>
      <c r="E72" s="80" t="s">
        <v>348</v>
      </c>
      <c r="F72" s="69"/>
      <c r="G72" s="69"/>
      <c r="H72" s="69"/>
      <c r="I72" s="89"/>
      <c r="J72" s="69"/>
      <c r="K72" s="69"/>
      <c r="L72" s="92"/>
      <c r="M72" s="80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200</v>
      </c>
      <c r="B73" s="69" t="s">
        <v>201</v>
      </c>
      <c r="C73" s="69" t="s">
        <v>110</v>
      </c>
      <c r="D73" s="69" t="s">
        <v>107</v>
      </c>
      <c r="E73" s="102">
        <v>45777</v>
      </c>
      <c r="F73" s="103"/>
      <c r="G73" s="103"/>
      <c r="H73" s="103"/>
      <c r="I73" s="103"/>
      <c r="J73" s="103"/>
      <c r="K73" s="103"/>
      <c r="L73" s="103"/>
      <c r="M73" s="103" t="s">
        <v>262</v>
      </c>
      <c r="N73" s="21" t="s">
        <v>250</v>
      </c>
      <c r="O73" s="103"/>
      <c r="P73" s="105"/>
      <c r="Q73" s="103"/>
      <c r="R73" s="85" t="s">
        <v>327</v>
      </c>
      <c r="S73" s="81"/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468</v>
      </c>
      <c r="F74" s="14"/>
      <c r="G74" s="14"/>
      <c r="H74" s="14"/>
      <c r="I74" s="14"/>
      <c r="J74" s="14"/>
      <c r="K74" s="14"/>
      <c r="L74" s="14"/>
      <c r="M74" s="69" t="s">
        <v>418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 t="s">
        <v>482</v>
      </c>
      <c r="F78" s="69"/>
      <c r="G78" s="69"/>
      <c r="H78" s="69"/>
      <c r="I78" s="69"/>
      <c r="J78" s="69"/>
      <c r="K78" s="69"/>
      <c r="L78" s="89"/>
      <c r="M78" s="69" t="s">
        <v>249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496</v>
      </c>
      <c r="G81" s="14"/>
      <c r="H81" s="14"/>
      <c r="I81" s="14"/>
      <c r="J81" s="14"/>
      <c r="K81" s="14"/>
      <c r="L81" s="14"/>
      <c r="M81" s="81" t="s">
        <v>497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469</v>
      </c>
      <c r="F82" s="14"/>
      <c r="G82" s="14"/>
      <c r="H82" s="14"/>
      <c r="I82" s="14"/>
      <c r="J82" s="14"/>
      <c r="K82" s="14"/>
      <c r="L82" s="14"/>
      <c r="M82" s="81" t="s">
        <v>302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110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10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470</v>
      </c>
      <c r="F88" s="27"/>
      <c r="G88" s="27"/>
      <c r="H88" s="27"/>
      <c r="I88" s="27"/>
      <c r="J88" s="27"/>
      <c r="K88" s="27"/>
      <c r="L88" s="27"/>
      <c r="M88" s="81" t="s">
        <v>471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AE3D-F211-4BEE-935E-3761C96A5A34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20" t="s">
        <v>390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21" t="s">
        <v>78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42" ht="75" customHeight="1" thickBot="1" x14ac:dyDescent="0.3">
      <c r="A27" s="120" t="s">
        <v>389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404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489</v>
      </c>
      <c r="C47" s="46">
        <f>SUM(C29:C46)</f>
        <v>3</v>
      </c>
      <c r="D47" s="46">
        <f>SUM(D29:D46)</f>
        <v>439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W48" s="36"/>
      <c r="AP48" s="33"/>
    </row>
    <row r="49" spans="1:42" ht="75" customHeight="1" thickBot="1" x14ac:dyDescent="0.3">
      <c r="A49" s="120" t="s">
        <v>389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88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404</v>
      </c>
      <c r="H55" s="41" t="s">
        <v>87</v>
      </c>
      <c r="I55" s="41" t="s">
        <v>404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7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7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7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9">O42+O20+O55</f>
        <v>10</v>
      </c>
      <c r="O63" s="46">
        <f>P42+P20+P55</f>
        <v>13</v>
      </c>
      <c r="P63" s="46">
        <f t="shared" si="9"/>
        <v>10</v>
      </c>
      <c r="Q63" s="46">
        <f t="shared" si="9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407</v>
      </c>
      <c r="H64" s="41" t="s">
        <v>408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0">P43+P21+P56</f>
        <v>12</v>
      </c>
      <c r="P64" s="46">
        <f t="shared" si="10"/>
        <v>12</v>
      </c>
      <c r="Q64" s="46">
        <f t="shared" si="10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7" si="11">N44+N22+N57</f>
        <v>17</v>
      </c>
      <c r="N65" s="46">
        <f>O44+O22+O57</f>
        <v>24</v>
      </c>
      <c r="O65" s="46">
        <f t="shared" si="11"/>
        <v>19</v>
      </c>
      <c r="P65" s="46">
        <f t="shared" si="11"/>
        <v>22</v>
      </c>
      <c r="Q65" s="46">
        <f t="shared" si="11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si="11"/>
        <v>12</v>
      </c>
      <c r="N66" s="46">
        <f t="shared" si="11"/>
        <v>11</v>
      </c>
      <c r="O66" s="46">
        <f t="shared" si="11"/>
        <v>12</v>
      </c>
      <c r="P66" s="46">
        <f t="shared" si="11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si="11"/>
        <v>56</v>
      </c>
      <c r="O67" s="46">
        <f t="shared" si="11"/>
        <v>56</v>
      </c>
      <c r="P67" s="46">
        <f t="shared" si="11"/>
        <v>56</v>
      </c>
      <c r="Q67" s="46">
        <f t="shared" si="11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7DC1-7EB1-44AD-A5A4-AA99E8490A35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111"/>
      <c r="B1" s="111"/>
      <c r="C1" s="111"/>
      <c r="D1" s="111"/>
      <c r="E1" s="111"/>
      <c r="F1" s="111"/>
      <c r="G1" s="123" t="s">
        <v>97</v>
      </c>
      <c r="H1" s="123"/>
      <c r="I1" s="123"/>
      <c r="J1" s="123"/>
      <c r="K1" s="123"/>
      <c r="L1" s="123"/>
      <c r="M1" s="111"/>
      <c r="N1" s="111"/>
      <c r="O1" s="124" t="s">
        <v>498</v>
      </c>
      <c r="P1" s="124"/>
      <c r="Q1" s="124"/>
      <c r="R1" s="111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113" t="s">
        <v>516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107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107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107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8" t="s">
        <v>477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115" t="s">
        <v>126</v>
      </c>
      <c r="C6" s="56" t="s">
        <v>127</v>
      </c>
      <c r="D6" s="56" t="s">
        <v>110</v>
      </c>
      <c r="E6" s="57" t="s">
        <v>107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8" t="s">
        <v>509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114" t="s">
        <v>131</v>
      </c>
      <c r="C7" s="56" t="s">
        <v>132</v>
      </c>
      <c r="D7" s="56" t="s">
        <v>110</v>
      </c>
      <c r="E7" s="58"/>
      <c r="F7" s="57" t="s">
        <v>165</v>
      </c>
      <c r="G7" s="56">
        <v>5</v>
      </c>
      <c r="H7" s="115" t="s">
        <v>114</v>
      </c>
      <c r="I7" s="56" t="s">
        <v>133</v>
      </c>
      <c r="J7" s="56" t="s">
        <v>110</v>
      </c>
      <c r="K7" s="57" t="s">
        <v>507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8" t="s">
        <v>403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107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7" t="s">
        <v>424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7" t="s">
        <v>158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13" t="s">
        <v>511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115" t="s">
        <v>150</v>
      </c>
      <c r="C11" s="56" t="s">
        <v>151</v>
      </c>
      <c r="D11" s="56" t="s">
        <v>110</v>
      </c>
      <c r="E11" s="57"/>
      <c r="F11" s="57" t="s">
        <v>152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8" t="s">
        <v>503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8" t="s">
        <v>512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521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508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7" t="s">
        <v>141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182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107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107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188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461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460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107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107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7" t="s">
        <v>107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57" t="s">
        <v>519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8" t="s">
        <v>499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188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8" t="s">
        <v>217</v>
      </c>
      <c r="S27" s="17"/>
      <c r="T27" s="17"/>
    </row>
    <row r="28" spans="1:20" ht="24.95" customHeight="1" x14ac:dyDescent="0.25">
      <c r="A28" s="56">
        <v>26</v>
      </c>
      <c r="B28" s="69"/>
      <c r="C28" s="56" t="s">
        <v>472</v>
      </c>
      <c r="D28" s="61" t="s">
        <v>122</v>
      </c>
      <c r="E28" s="57" t="s">
        <v>473</v>
      </c>
      <c r="F28" s="69"/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/>
      <c r="C29" s="56" t="s">
        <v>524</v>
      </c>
      <c r="D29" s="61" t="s">
        <v>122</v>
      </c>
      <c r="E29" s="58" t="s">
        <v>525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112">
        <f>SUM(C30+I30+O30)</f>
        <v>81</v>
      </c>
      <c r="B30" s="112"/>
      <c r="C30" s="71">
        <f>COUNTA(C3:C29)</f>
        <v>27</v>
      </c>
      <c r="D30" s="112"/>
      <c r="E30" s="72">
        <f>COUNTA(E3:E21)</f>
        <v>16</v>
      </c>
      <c r="F30" s="72">
        <f>COUNTA(F3:F27)</f>
        <v>4</v>
      </c>
      <c r="G30" s="112"/>
      <c r="H30" s="112"/>
      <c r="I30" s="72">
        <f>COUNTA(I3:I29)</f>
        <v>27</v>
      </c>
      <c r="J30" s="112"/>
      <c r="K30" s="112">
        <f>COUNTA(K3:K23)</f>
        <v>18</v>
      </c>
      <c r="L30" s="112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12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517</v>
      </c>
      <c r="F34" s="14"/>
      <c r="G34" s="14"/>
      <c r="H34" s="14"/>
      <c r="I34" s="14"/>
      <c r="J34" s="14"/>
      <c r="K34" s="14"/>
      <c r="L34" s="14"/>
      <c r="M34" s="81" t="s">
        <v>518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483</v>
      </c>
      <c r="F37" s="14"/>
      <c r="G37" s="14"/>
      <c r="H37" s="14"/>
      <c r="I37" s="14"/>
      <c r="J37" s="14"/>
      <c r="K37" s="14"/>
      <c r="L37" s="14"/>
      <c r="M37" s="81" t="s">
        <v>302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526</v>
      </c>
      <c r="F38" s="1"/>
      <c r="G38" s="1"/>
      <c r="H38" s="1"/>
      <c r="I38" s="1"/>
      <c r="J38" s="1"/>
      <c r="K38" s="1"/>
      <c r="L38" s="1"/>
      <c r="M38" s="103" t="s">
        <v>527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 t="s">
        <v>480</v>
      </c>
      <c r="F39" s="84"/>
      <c r="G39" s="69"/>
      <c r="H39" s="69"/>
      <c r="I39" s="69"/>
      <c r="J39" s="69"/>
      <c r="K39" s="69"/>
      <c r="L39" s="69"/>
      <c r="M39" s="81" t="s">
        <v>249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475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476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488</v>
      </c>
      <c r="F41" s="14"/>
      <c r="G41" s="14"/>
      <c r="H41" s="14"/>
      <c r="I41" s="14"/>
      <c r="J41" s="14"/>
      <c r="K41" s="14"/>
      <c r="L41" s="14"/>
      <c r="M41" s="81" t="s">
        <v>489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513</v>
      </c>
      <c r="L42" s="89"/>
      <c r="M42" s="81"/>
      <c r="N42" s="90"/>
      <c r="Q42" s="81" t="s">
        <v>514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522</v>
      </c>
      <c r="F43" s="1"/>
      <c r="G43" s="1"/>
      <c r="H43" s="1"/>
      <c r="I43" s="1"/>
      <c r="J43" s="1"/>
      <c r="K43" s="1"/>
      <c r="L43" s="1"/>
      <c r="M43"/>
      <c r="O43" s="103" t="s">
        <v>523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492</v>
      </c>
      <c r="F44" s="21"/>
      <c r="G44" s="103"/>
      <c r="H44" s="103"/>
      <c r="I44" s="103"/>
      <c r="J44" s="103"/>
      <c r="K44" s="103"/>
      <c r="L44" s="103"/>
      <c r="M44" s="103"/>
      <c r="N44" s="103"/>
      <c r="P44" s="103" t="s">
        <v>493</v>
      </c>
      <c r="Q44" s="21" t="s">
        <v>274</v>
      </c>
      <c r="R44" s="103"/>
      <c r="S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481</v>
      </c>
      <c r="M45" s="92" t="s">
        <v>358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500</v>
      </c>
      <c r="F47" s="84"/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494</v>
      </c>
      <c r="F48" s="14"/>
      <c r="G48" s="14"/>
      <c r="H48" s="14"/>
      <c r="I48" s="14"/>
      <c r="J48" s="14"/>
      <c r="K48" s="14"/>
      <c r="L48" s="14"/>
      <c r="M48" s="81" t="s">
        <v>418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520</v>
      </c>
      <c r="F50" s="1"/>
      <c r="G50" s="1"/>
      <c r="H50" s="1"/>
      <c r="I50" s="1"/>
      <c r="J50" s="1"/>
      <c r="K50" s="1"/>
      <c r="L50" s="1"/>
      <c r="M50" s="103" t="s">
        <v>259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103" t="s">
        <v>317</v>
      </c>
      <c r="B51" s="103" t="s">
        <v>318</v>
      </c>
      <c r="C51" s="103" t="s">
        <v>110</v>
      </c>
      <c r="D51" s="69" t="s">
        <v>107</v>
      </c>
      <c r="E51" s="102"/>
      <c r="F51" s="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8" t="s">
        <v>319</v>
      </c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292</v>
      </c>
      <c r="C52" s="85" t="s">
        <v>279</v>
      </c>
      <c r="D52" s="69" t="s">
        <v>293</v>
      </c>
      <c r="E52" s="102" t="s">
        <v>422</v>
      </c>
      <c r="F52" s="21"/>
      <c r="G52" s="1"/>
      <c r="H52" s="1"/>
      <c r="I52" s="1"/>
      <c r="J52" s="1"/>
      <c r="K52" s="1"/>
      <c r="L52" s="1"/>
      <c r="M52" s="103"/>
      <c r="N52" s="21"/>
      <c r="O52" s="103"/>
      <c r="P52" s="103"/>
      <c r="Q52" s="103"/>
      <c r="R52" s="94" t="s">
        <v>93</v>
      </c>
      <c r="S52" s="83"/>
      <c r="T52" s="83"/>
    </row>
    <row r="53" spans="1:21" s="69" customFormat="1" ht="24.95" customHeight="1" x14ac:dyDescent="0.25">
      <c r="A53" s="69" t="s">
        <v>197</v>
      </c>
      <c r="B53" s="69" t="s">
        <v>295</v>
      </c>
      <c r="C53" s="85" t="s">
        <v>279</v>
      </c>
      <c r="D53" s="69" t="s">
        <v>296</v>
      </c>
      <c r="E53" s="102" t="s">
        <v>297</v>
      </c>
      <c r="F53" s="21"/>
      <c r="G53" s="1"/>
      <c r="H53" s="102" t="s">
        <v>423</v>
      </c>
      <c r="I53" s="1"/>
      <c r="J53" s="1"/>
      <c r="K53" s="1"/>
      <c r="L53" s="1"/>
      <c r="M53" s="103"/>
      <c r="N53" s="21"/>
      <c r="O53" s="103"/>
      <c r="P53" s="103" t="s">
        <v>298</v>
      </c>
      <c r="Q53" s="105"/>
      <c r="R53" s="85" t="s">
        <v>288</v>
      </c>
      <c r="S53" s="83"/>
      <c r="T53" s="83"/>
    </row>
    <row r="54" spans="1:21" s="69" customFormat="1" ht="24.95" customHeight="1" x14ac:dyDescent="0.25">
      <c r="A54" s="69" t="s">
        <v>299</v>
      </c>
      <c r="B54" s="85" t="s">
        <v>300</v>
      </c>
      <c r="C54" s="69" t="s">
        <v>110</v>
      </c>
      <c r="D54" s="69" t="s">
        <v>107</v>
      </c>
      <c r="E54" s="80" t="s">
        <v>417</v>
      </c>
      <c r="F54" s="14"/>
      <c r="G54" s="14"/>
      <c r="H54" s="14"/>
      <c r="I54" s="14"/>
      <c r="J54" s="14"/>
      <c r="K54" s="14"/>
      <c r="L54" s="14"/>
      <c r="M54" s="81" t="s">
        <v>418</v>
      </c>
      <c r="N54" s="84" t="s">
        <v>255</v>
      </c>
      <c r="O54" s="84"/>
      <c r="P54" s="84"/>
      <c r="R54" s="93" t="s">
        <v>303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304</v>
      </c>
      <c r="C55" s="69" t="s">
        <v>110</v>
      </c>
      <c r="D55" s="69" t="s">
        <v>305</v>
      </c>
      <c r="E55" s="92" t="s">
        <v>306</v>
      </c>
      <c r="F55" s="80" t="s">
        <v>431</v>
      </c>
      <c r="G55" s="14"/>
      <c r="H55" s="14"/>
      <c r="I55" s="14"/>
      <c r="J55" s="14"/>
      <c r="K55" s="14"/>
      <c r="L55" s="14"/>
      <c r="M55" s="81" t="s">
        <v>302</v>
      </c>
      <c r="N55" s="84"/>
      <c r="O55" s="84"/>
      <c r="P55" s="84"/>
      <c r="Q55" s="93" t="s">
        <v>294</v>
      </c>
      <c r="R55" s="94" t="s">
        <v>93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307</v>
      </c>
      <c r="C56" s="85" t="s">
        <v>279</v>
      </c>
      <c r="D56" s="69" t="s">
        <v>308</v>
      </c>
      <c r="E56" s="95" t="s">
        <v>309</v>
      </c>
      <c r="F56" s="84"/>
      <c r="K56" s="96"/>
      <c r="L56" s="97"/>
      <c r="M56" s="81"/>
      <c r="N56" s="80"/>
      <c r="Q56" s="93" t="s">
        <v>303</v>
      </c>
      <c r="R56" s="85" t="s">
        <v>94</v>
      </c>
      <c r="S56" s="69" t="s">
        <v>495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310</v>
      </c>
      <c r="C57" s="85" t="s">
        <v>279</v>
      </c>
      <c r="D57" s="69" t="s">
        <v>311</v>
      </c>
      <c r="E57" s="102" t="s">
        <v>432</v>
      </c>
      <c r="F57" s="21"/>
      <c r="G57" s="1"/>
      <c r="H57" s="1"/>
      <c r="I57" s="1"/>
      <c r="J57" s="1"/>
      <c r="K57" s="1"/>
      <c r="L57" s="1"/>
      <c r="M57" s="103"/>
      <c r="N57" s="21"/>
      <c r="O57" s="103"/>
      <c r="P57" s="103"/>
      <c r="Q57" s="105"/>
      <c r="R57" s="94" t="s">
        <v>93</v>
      </c>
      <c r="S57" s="69" t="s">
        <v>510</v>
      </c>
      <c r="T57" s="83"/>
      <c r="U57" s="83"/>
    </row>
    <row r="58" spans="1:21" s="69" customFormat="1" ht="24.95" customHeight="1" x14ac:dyDescent="0.25">
      <c r="A58" s="69" t="s">
        <v>200</v>
      </c>
      <c r="B58" s="69" t="s">
        <v>312</v>
      </c>
      <c r="C58" s="69" t="s">
        <v>110</v>
      </c>
      <c r="D58" s="69" t="s">
        <v>107</v>
      </c>
      <c r="E58" s="102" t="s">
        <v>504</v>
      </c>
      <c r="F58" s="21"/>
      <c r="G58" s="1"/>
      <c r="H58" s="1"/>
      <c r="I58" s="1"/>
      <c r="J58" s="1"/>
      <c r="K58" s="1"/>
      <c r="L58" s="1"/>
      <c r="M58" s="103" t="s">
        <v>302</v>
      </c>
      <c r="N58" s="21"/>
      <c r="O58" s="103"/>
      <c r="P58" s="103"/>
      <c r="Q58" s="105" t="s">
        <v>313</v>
      </c>
      <c r="R58" s="85" t="s">
        <v>94</v>
      </c>
      <c r="T58" s="83"/>
      <c r="U58" s="83"/>
    </row>
    <row r="59" spans="1:21" ht="24.95" customHeight="1" x14ac:dyDescent="0.25">
      <c r="A59" s="69" t="s">
        <v>200</v>
      </c>
      <c r="B59" s="69" t="s">
        <v>314</v>
      </c>
      <c r="C59" s="85" t="s">
        <v>279</v>
      </c>
      <c r="D59" s="69" t="s">
        <v>308</v>
      </c>
      <c r="E59" s="102" t="s">
        <v>315</v>
      </c>
      <c r="F59" s="1"/>
      <c r="G59" s="1"/>
      <c r="H59" s="1"/>
      <c r="I59" s="1"/>
      <c r="J59" s="1"/>
      <c r="K59" s="1"/>
      <c r="L59" s="1"/>
      <c r="M59" s="103"/>
      <c r="N59" s="21"/>
      <c r="O59" s="103"/>
      <c r="P59" s="103"/>
      <c r="Q59" s="21"/>
      <c r="R59" s="98" t="s">
        <v>93</v>
      </c>
      <c r="S59" s="17"/>
      <c r="T59" s="17"/>
    </row>
    <row r="60" spans="1:21" ht="24.95" customHeight="1" x14ac:dyDescent="0.25">
      <c r="A60" s="69" t="s">
        <v>200</v>
      </c>
      <c r="B60" s="69" t="s">
        <v>316</v>
      </c>
      <c r="C60" s="69" t="s">
        <v>110</v>
      </c>
      <c r="D60" s="69" t="s">
        <v>107</v>
      </c>
      <c r="E60" s="102" t="s">
        <v>501</v>
      </c>
      <c r="F60" s="103"/>
      <c r="G60" s="103"/>
      <c r="H60" s="103"/>
      <c r="I60" s="103"/>
      <c r="M60" s="103" t="s">
        <v>366</v>
      </c>
      <c r="Q60" s="108" t="s">
        <v>319</v>
      </c>
      <c r="R60" s="94" t="s">
        <v>93</v>
      </c>
      <c r="S60" s="81"/>
      <c r="T60" s="17"/>
    </row>
    <row r="61" spans="1:21" ht="24.95" customHeight="1" x14ac:dyDescent="0.25">
      <c r="A61" s="69" t="s">
        <v>200</v>
      </c>
      <c r="B61" s="69" t="s">
        <v>320</v>
      </c>
      <c r="C61" s="85" t="s">
        <v>279</v>
      </c>
      <c r="D61" s="69" t="s">
        <v>321</v>
      </c>
      <c r="E61" s="102" t="s">
        <v>322</v>
      </c>
      <c r="F61" s="21"/>
      <c r="G61" s="103"/>
      <c r="H61" s="103"/>
      <c r="I61" s="103"/>
      <c r="J61" s="103"/>
      <c r="K61" s="103"/>
      <c r="L61" s="103"/>
      <c r="M61" s="103"/>
      <c r="N61" s="103"/>
      <c r="O61" s="103"/>
      <c r="P61"/>
      <c r="Q61" s="108" t="s">
        <v>323</v>
      </c>
      <c r="R61" s="85" t="s">
        <v>92</v>
      </c>
    </row>
    <row r="62" spans="1:21" ht="24.95" customHeight="1" x14ac:dyDescent="0.25">
      <c r="A62" s="69" t="s">
        <v>200</v>
      </c>
      <c r="B62" s="69" t="s">
        <v>324</v>
      </c>
      <c r="C62" s="85" t="s">
        <v>279</v>
      </c>
      <c r="D62" s="69" t="s">
        <v>165</v>
      </c>
      <c r="E62" s="102" t="s">
        <v>325</v>
      </c>
      <c r="F62" s="21"/>
      <c r="G62" s="103"/>
      <c r="H62" s="103"/>
      <c r="I62" s="103"/>
      <c r="J62" s="103"/>
      <c r="K62" s="103"/>
      <c r="L62" s="103"/>
      <c r="M62" s="103" t="s">
        <v>259</v>
      </c>
      <c r="N62" s="103"/>
      <c r="O62" s="103"/>
      <c r="P62"/>
      <c r="Q62" s="105" t="s">
        <v>284</v>
      </c>
      <c r="R62" s="85" t="s">
        <v>92</v>
      </c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528</v>
      </c>
      <c r="F64" s="21"/>
      <c r="G64" s="103"/>
      <c r="H64" s="103"/>
      <c r="I64" s="103"/>
      <c r="J64" s="103"/>
      <c r="K64" s="103"/>
      <c r="L64" s="103"/>
      <c r="M64" s="103" t="s">
        <v>529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199</v>
      </c>
      <c r="C67" s="69" t="s">
        <v>110</v>
      </c>
      <c r="D67" s="69" t="s">
        <v>182</v>
      </c>
      <c r="E67" s="80" t="s">
        <v>337</v>
      </c>
      <c r="F67" s="14"/>
      <c r="G67" s="14"/>
      <c r="H67" s="14"/>
      <c r="I67" s="14"/>
      <c r="J67" s="14"/>
      <c r="K67" s="14"/>
      <c r="L67" s="14"/>
      <c r="M67" s="81" t="s">
        <v>249</v>
      </c>
      <c r="N67" s="80"/>
      <c r="O67" s="69"/>
      <c r="P67" s="69"/>
      <c r="Q67" s="93" t="s">
        <v>313</v>
      </c>
      <c r="R67" s="85" t="s">
        <v>35</v>
      </c>
      <c r="T67" s="55"/>
    </row>
    <row r="68" spans="1:23" s="54" customFormat="1" ht="24.95" customHeight="1" x14ac:dyDescent="0.25">
      <c r="A68" s="69" t="s">
        <v>179</v>
      </c>
      <c r="B68" s="69" t="s">
        <v>338</v>
      </c>
      <c r="C68" s="85" t="s">
        <v>279</v>
      </c>
      <c r="D68" s="69" t="s">
        <v>272</v>
      </c>
      <c r="E68" s="91" t="s">
        <v>339</v>
      </c>
      <c r="G68" s="27"/>
      <c r="H68" s="27"/>
      <c r="I68" s="27"/>
      <c r="J68" s="27"/>
      <c r="K68" s="27"/>
      <c r="L68" s="27"/>
      <c r="M68" s="81" t="s">
        <v>340</v>
      </c>
      <c r="O68" s="69"/>
      <c r="P68" s="69"/>
      <c r="Q68" s="93" t="s">
        <v>284</v>
      </c>
      <c r="R68" s="85" t="s">
        <v>92</v>
      </c>
      <c r="T68" s="55"/>
    </row>
    <row r="69" spans="1:23" s="54" customFormat="1" ht="24.95" customHeight="1" x14ac:dyDescent="0.25">
      <c r="A69" s="69" t="s">
        <v>179</v>
      </c>
      <c r="B69" s="69" t="s">
        <v>341</v>
      </c>
      <c r="C69" s="69" t="s">
        <v>110</v>
      </c>
      <c r="D69" s="69" t="s">
        <v>158</v>
      </c>
      <c r="E69" s="80" t="s">
        <v>342</v>
      </c>
      <c r="F69" s="69"/>
      <c r="G69" s="69"/>
      <c r="H69" s="69"/>
      <c r="I69" s="69"/>
      <c r="J69" s="69"/>
      <c r="K69" s="69"/>
      <c r="L69" s="89"/>
      <c r="M69" s="81"/>
      <c r="N69" s="90"/>
      <c r="O69" s="81" t="s">
        <v>343</v>
      </c>
      <c r="P69" s="84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344</v>
      </c>
      <c r="C70" s="85" t="s">
        <v>279</v>
      </c>
      <c r="D70" s="69" t="s">
        <v>293</v>
      </c>
      <c r="E70" s="80" t="s">
        <v>345</v>
      </c>
      <c r="F70" s="84"/>
      <c r="G70" s="14"/>
      <c r="H70" s="14"/>
      <c r="I70" s="14"/>
      <c r="J70" s="14"/>
      <c r="K70" s="14"/>
      <c r="L70" s="14"/>
      <c r="M70" s="81"/>
      <c r="N70" s="84"/>
      <c r="O70" s="69"/>
      <c r="P70" s="81"/>
      <c r="Q70" s="69"/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346</v>
      </c>
      <c r="C71" s="85" t="s">
        <v>122</v>
      </c>
      <c r="D71" s="69" t="s">
        <v>347</v>
      </c>
      <c r="E71" s="80" t="s">
        <v>348</v>
      </c>
      <c r="F71" s="84"/>
      <c r="G71" s="69"/>
      <c r="H71" s="69"/>
      <c r="I71" s="69"/>
      <c r="J71" s="69"/>
      <c r="K71" s="69"/>
      <c r="L71" s="69"/>
      <c r="M71" s="81"/>
      <c r="N71" s="100" t="s">
        <v>349</v>
      </c>
      <c r="O71" s="17"/>
      <c r="P71" s="17"/>
      <c r="Q71" s="14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350</v>
      </c>
      <c r="C72" s="85" t="s">
        <v>122</v>
      </c>
      <c r="D72" s="69" t="s">
        <v>351</v>
      </c>
      <c r="E72" s="80" t="s">
        <v>348</v>
      </c>
      <c r="F72" s="69"/>
      <c r="G72" s="69"/>
      <c r="H72" s="69"/>
      <c r="I72" s="89"/>
      <c r="J72" s="69"/>
      <c r="K72" s="69"/>
      <c r="L72" s="92"/>
      <c r="M72" s="80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200</v>
      </c>
      <c r="B73" s="69" t="s">
        <v>201</v>
      </c>
      <c r="C73" s="69" t="s">
        <v>110</v>
      </c>
      <c r="D73" s="69" t="s">
        <v>107</v>
      </c>
      <c r="E73" s="102">
        <v>45777</v>
      </c>
      <c r="F73" s="103"/>
      <c r="G73" s="103"/>
      <c r="H73" s="103"/>
      <c r="I73" s="103"/>
      <c r="J73" s="103"/>
      <c r="K73" s="103"/>
      <c r="L73" s="103"/>
      <c r="M73" s="103" t="s">
        <v>262</v>
      </c>
      <c r="N73" s="21" t="s">
        <v>250</v>
      </c>
      <c r="O73" s="103"/>
      <c r="P73" s="105"/>
      <c r="Q73" s="103"/>
      <c r="R73" s="85" t="s">
        <v>327</v>
      </c>
      <c r="S73" s="81"/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468</v>
      </c>
      <c r="F74" s="14"/>
      <c r="G74" s="14"/>
      <c r="H74" s="14"/>
      <c r="I74" s="14"/>
      <c r="J74" s="14"/>
      <c r="K74" s="14"/>
      <c r="L74" s="14"/>
      <c r="M74" s="69" t="s">
        <v>418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 t="s">
        <v>482</v>
      </c>
      <c r="F78" s="69"/>
      <c r="G78" s="69"/>
      <c r="H78" s="69"/>
      <c r="I78" s="69"/>
      <c r="J78" s="69"/>
      <c r="K78" s="69"/>
      <c r="L78" s="89"/>
      <c r="M78" s="69" t="s">
        <v>249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515</v>
      </c>
      <c r="G81" s="14"/>
      <c r="H81" s="14"/>
      <c r="I81" s="14"/>
      <c r="J81" s="14"/>
      <c r="K81" s="14"/>
      <c r="L81" s="14"/>
      <c r="M81" s="81" t="s">
        <v>448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502</v>
      </c>
      <c r="F82" s="14"/>
      <c r="G82" s="14"/>
      <c r="H82" s="14"/>
      <c r="I82" s="14"/>
      <c r="J82" s="14"/>
      <c r="K82" s="14"/>
      <c r="L82" s="14"/>
      <c r="M82" s="81" t="s">
        <v>418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112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12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505</v>
      </c>
      <c r="F88" s="27"/>
      <c r="G88" s="27"/>
      <c r="H88" s="27"/>
      <c r="I88" s="27"/>
      <c r="J88" s="27"/>
      <c r="K88" s="27"/>
      <c r="L88" s="27"/>
      <c r="M88" s="81" t="s">
        <v>506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3049-2E13-4937-A537-BB4F79FBD748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21" t="s">
        <v>78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20" t="s">
        <v>390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2">
        <v>29</v>
      </c>
      <c r="C13" s="41"/>
      <c r="D13" s="41">
        <f t="shared" si="0"/>
        <v>26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21" t="s">
        <v>78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42" ht="75" customHeight="1" thickBot="1" x14ac:dyDescent="0.3">
      <c r="A27" s="120" t="s">
        <v>389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404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489</v>
      </c>
      <c r="C47" s="46">
        <f>SUM(C29:C46)</f>
        <v>3</v>
      </c>
      <c r="D47" s="46">
        <f>SUM(D29:D46)</f>
        <v>439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22" t="s">
        <v>78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W48" s="36"/>
      <c r="AP48" s="33"/>
    </row>
    <row r="49" spans="1:42" ht="75" customHeight="1" thickBot="1" x14ac:dyDescent="0.3">
      <c r="A49" s="120" t="s">
        <v>389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88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404</v>
      </c>
      <c r="H55" s="41" t="s">
        <v>87</v>
      </c>
      <c r="I55" s="41" t="s">
        <v>404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7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7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7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9">O42+O20+O55</f>
        <v>10</v>
      </c>
      <c r="O63" s="46">
        <f>P42+P20+P55</f>
        <v>13</v>
      </c>
      <c r="P63" s="46">
        <f t="shared" si="9"/>
        <v>10</v>
      </c>
      <c r="Q63" s="46">
        <f t="shared" si="9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407</v>
      </c>
      <c r="H64" s="41" t="s">
        <v>408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0">P43+P21+P56</f>
        <v>12</v>
      </c>
      <c r="P64" s="46">
        <f t="shared" si="10"/>
        <v>12</v>
      </c>
      <c r="Q64" s="46">
        <f t="shared" si="10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7" si="11">N44+N22+N57</f>
        <v>17</v>
      </c>
      <c r="N65" s="46">
        <f>O44+O22+O57</f>
        <v>24</v>
      </c>
      <c r="O65" s="46">
        <f t="shared" si="11"/>
        <v>19</v>
      </c>
      <c r="P65" s="46">
        <f t="shared" si="11"/>
        <v>22</v>
      </c>
      <c r="Q65" s="46">
        <f t="shared" si="11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si="11"/>
        <v>12</v>
      </c>
      <c r="N66" s="46">
        <f t="shared" si="11"/>
        <v>11</v>
      </c>
      <c r="O66" s="46">
        <f t="shared" si="11"/>
        <v>12</v>
      </c>
      <c r="P66" s="46">
        <f t="shared" si="11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si="11"/>
        <v>56</v>
      </c>
      <c r="O67" s="46">
        <f t="shared" si="11"/>
        <v>56</v>
      </c>
      <c r="P67" s="46">
        <f t="shared" si="11"/>
        <v>56</v>
      </c>
      <c r="Q67" s="46">
        <f t="shared" si="11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BCD9-AE30-44D9-8F0A-7B2BC59B1F58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116"/>
      <c r="B1" s="116"/>
      <c r="C1" s="116"/>
      <c r="D1" s="116"/>
      <c r="E1" s="116"/>
      <c r="F1" s="116"/>
      <c r="G1" s="123" t="s">
        <v>97</v>
      </c>
      <c r="H1" s="123"/>
      <c r="I1" s="123"/>
      <c r="J1" s="123"/>
      <c r="K1" s="123"/>
      <c r="L1" s="123"/>
      <c r="M1" s="116"/>
      <c r="N1" s="116"/>
      <c r="O1" s="124" t="s">
        <v>530</v>
      </c>
      <c r="P1" s="124"/>
      <c r="Q1" s="124"/>
      <c r="R1" s="116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113" t="s">
        <v>555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107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107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107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8" t="s">
        <v>477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115" t="s">
        <v>126</v>
      </c>
      <c r="C6" s="56" t="s">
        <v>127</v>
      </c>
      <c r="D6" s="56" t="s">
        <v>110</v>
      </c>
      <c r="E6" s="57" t="s">
        <v>107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8" t="s">
        <v>509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114" t="s">
        <v>131</v>
      </c>
      <c r="C7" s="56" t="s">
        <v>132</v>
      </c>
      <c r="D7" s="56" t="s">
        <v>110</v>
      </c>
      <c r="E7" s="58"/>
      <c r="F7" s="57" t="s">
        <v>532</v>
      </c>
      <c r="G7" s="56">
        <v>5</v>
      </c>
      <c r="H7" s="115" t="s">
        <v>114</v>
      </c>
      <c r="I7" s="56" t="s">
        <v>133</v>
      </c>
      <c r="J7" s="56" t="s">
        <v>110</v>
      </c>
      <c r="K7" s="57" t="s">
        <v>531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8" t="s">
        <v>403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548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7" t="s">
        <v>424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8" t="s">
        <v>559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13" t="s">
        <v>511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115" t="s">
        <v>150</v>
      </c>
      <c r="C11" s="56" t="s">
        <v>151</v>
      </c>
      <c r="D11" s="56" t="s">
        <v>110</v>
      </c>
      <c r="E11" s="57"/>
      <c r="F11" s="66" t="s">
        <v>533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4" t="s">
        <v>547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8" t="s">
        <v>536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8" t="s">
        <v>534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531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552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7" t="s">
        <v>141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532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107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531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531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461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460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539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107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7" t="s">
        <v>107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66" t="s">
        <v>549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8" t="s">
        <v>543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8" t="s">
        <v>544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8" t="s">
        <v>217</v>
      </c>
      <c r="S27" s="17"/>
      <c r="T27" s="17"/>
    </row>
    <row r="28" spans="1:20" ht="24.95" customHeight="1" x14ac:dyDescent="0.25">
      <c r="A28" s="56">
        <v>26</v>
      </c>
      <c r="B28" s="69"/>
      <c r="C28" s="56" t="s">
        <v>472</v>
      </c>
      <c r="D28" s="61" t="s">
        <v>122</v>
      </c>
      <c r="E28" s="57" t="s">
        <v>557</v>
      </c>
      <c r="F28" s="57" t="s">
        <v>558</v>
      </c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/>
      <c r="C29" s="56" t="s">
        <v>524</v>
      </c>
      <c r="D29" s="61" t="s">
        <v>122</v>
      </c>
      <c r="E29" s="58" t="s">
        <v>535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117">
        <f>SUM(C30+I30+O30)</f>
        <v>81</v>
      </c>
      <c r="B30" s="117"/>
      <c r="C30" s="71">
        <f>COUNTA(C3:C29)</f>
        <v>27</v>
      </c>
      <c r="D30" s="117"/>
      <c r="E30" s="72">
        <f>COUNTA(E3:E21)</f>
        <v>16</v>
      </c>
      <c r="F30" s="72">
        <f>COUNTA(F3:F27)</f>
        <v>4</v>
      </c>
      <c r="G30" s="117"/>
      <c r="H30" s="117"/>
      <c r="I30" s="72">
        <f>COUNTA(I3:I29)</f>
        <v>27</v>
      </c>
      <c r="J30" s="117"/>
      <c r="K30" s="117">
        <f>COUNTA(K3:K23)</f>
        <v>18</v>
      </c>
      <c r="L30" s="117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17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556</v>
      </c>
      <c r="F34" s="14"/>
      <c r="G34" s="14"/>
      <c r="H34" s="14"/>
      <c r="I34" s="14"/>
      <c r="J34" s="14"/>
      <c r="K34" s="14"/>
      <c r="L34" s="14"/>
      <c r="M34" s="81" t="s">
        <v>291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483</v>
      </c>
      <c r="F37" s="14"/>
      <c r="G37" s="14"/>
      <c r="H37" s="14"/>
      <c r="I37" s="14"/>
      <c r="J37" s="14"/>
      <c r="K37" s="14"/>
      <c r="L37" s="14"/>
      <c r="M37" s="81" t="s">
        <v>302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562</v>
      </c>
      <c r="F38" s="1"/>
      <c r="G38" s="1"/>
      <c r="H38" s="1"/>
      <c r="I38" s="1"/>
      <c r="J38" s="1"/>
      <c r="K38" s="1"/>
      <c r="L38" s="1"/>
      <c r="M38" s="103" t="s">
        <v>527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 t="s">
        <v>550</v>
      </c>
      <c r="F39" s="84"/>
      <c r="G39" s="69"/>
      <c r="H39" s="69"/>
      <c r="I39" s="69"/>
      <c r="J39" s="69"/>
      <c r="K39" s="69"/>
      <c r="L39" s="69"/>
      <c r="M39" s="81" t="s">
        <v>302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475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476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488</v>
      </c>
      <c r="F41" s="14"/>
      <c r="G41" s="14"/>
      <c r="H41" s="14"/>
      <c r="I41" s="14"/>
      <c r="J41" s="14"/>
      <c r="K41" s="14"/>
      <c r="L41" s="14"/>
      <c r="M41" s="81" t="s">
        <v>489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537</v>
      </c>
      <c r="L42" s="89"/>
      <c r="M42" s="81"/>
      <c r="N42" s="90"/>
      <c r="Q42" s="81" t="s">
        <v>538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522</v>
      </c>
      <c r="F43" s="1"/>
      <c r="G43" s="1"/>
      <c r="H43" s="1"/>
      <c r="I43" s="1"/>
      <c r="J43" s="1"/>
      <c r="K43" s="1"/>
      <c r="L43" s="1"/>
      <c r="M43"/>
      <c r="O43" s="103" t="s">
        <v>523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492</v>
      </c>
      <c r="F44" s="21"/>
      <c r="G44" s="103"/>
      <c r="H44" s="103"/>
      <c r="I44" s="103"/>
      <c r="J44" s="103"/>
      <c r="K44" s="103"/>
      <c r="L44" s="103"/>
      <c r="M44" s="103"/>
      <c r="N44" s="103"/>
      <c r="P44" s="103" t="s">
        <v>493</v>
      </c>
      <c r="Q44" s="21" t="s">
        <v>274</v>
      </c>
      <c r="R44" s="103"/>
      <c r="S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481</v>
      </c>
      <c r="M45" s="92" t="s">
        <v>358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500</v>
      </c>
      <c r="F47" s="84"/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540</v>
      </c>
      <c r="F48" s="14"/>
      <c r="G48" s="14"/>
      <c r="H48" s="14"/>
      <c r="I48" s="14"/>
      <c r="J48" s="14"/>
      <c r="K48" s="14"/>
      <c r="L48" s="14"/>
      <c r="M48" s="81" t="s">
        <v>541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551</v>
      </c>
      <c r="F50" s="1"/>
      <c r="G50" s="1"/>
      <c r="H50" s="1"/>
      <c r="I50" s="1"/>
      <c r="J50" s="1"/>
      <c r="K50" s="1"/>
      <c r="L50" s="1"/>
      <c r="M50" s="103" t="s">
        <v>376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103" t="s">
        <v>317</v>
      </c>
      <c r="B51" s="103" t="s">
        <v>318</v>
      </c>
      <c r="C51" s="103" t="s">
        <v>110</v>
      </c>
      <c r="D51" s="69" t="s">
        <v>107</v>
      </c>
      <c r="E51" s="102"/>
      <c r="F51" s="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8" t="s">
        <v>319</v>
      </c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292</v>
      </c>
      <c r="C52" s="85" t="s">
        <v>279</v>
      </c>
      <c r="D52" s="69" t="s">
        <v>293</v>
      </c>
      <c r="E52" s="102" t="s">
        <v>542</v>
      </c>
      <c r="F52" s="21"/>
      <c r="G52" s="1"/>
      <c r="H52" s="1"/>
      <c r="I52" s="1"/>
      <c r="J52" s="1"/>
      <c r="K52" s="1"/>
      <c r="L52" s="1"/>
      <c r="M52" s="103"/>
      <c r="N52" s="21"/>
      <c r="O52" s="103"/>
      <c r="P52" s="103"/>
      <c r="Q52" s="103"/>
      <c r="R52" s="94" t="s">
        <v>93</v>
      </c>
      <c r="S52" s="83"/>
      <c r="T52" s="83"/>
    </row>
    <row r="53" spans="1:21" s="69" customFormat="1" ht="24.95" customHeight="1" x14ac:dyDescent="0.25">
      <c r="A53" s="69" t="s">
        <v>197</v>
      </c>
      <c r="B53" s="69" t="s">
        <v>295</v>
      </c>
      <c r="C53" s="85" t="s">
        <v>279</v>
      </c>
      <c r="D53" s="69" t="s">
        <v>296</v>
      </c>
      <c r="E53" s="102" t="s">
        <v>297</v>
      </c>
      <c r="F53" s="21"/>
      <c r="G53" s="1"/>
      <c r="H53" s="102" t="s">
        <v>423</v>
      </c>
      <c r="I53" s="1"/>
      <c r="J53" s="1"/>
      <c r="K53" s="1"/>
      <c r="L53" s="1"/>
      <c r="M53" s="103"/>
      <c r="N53" s="21"/>
      <c r="O53" s="103"/>
      <c r="P53" s="103" t="s">
        <v>298</v>
      </c>
      <c r="Q53" s="105"/>
      <c r="R53" s="85" t="s">
        <v>288</v>
      </c>
      <c r="S53" s="83"/>
      <c r="T53" s="83"/>
    </row>
    <row r="54" spans="1:21" s="69" customFormat="1" ht="24.95" customHeight="1" x14ac:dyDescent="0.25">
      <c r="A54" s="69" t="s">
        <v>299</v>
      </c>
      <c r="B54" s="85" t="s">
        <v>300</v>
      </c>
      <c r="C54" s="69" t="s">
        <v>110</v>
      </c>
      <c r="D54" s="69" t="s">
        <v>107</v>
      </c>
      <c r="E54" s="80" t="s">
        <v>417</v>
      </c>
      <c r="F54" s="14"/>
      <c r="G54" s="14"/>
      <c r="H54" s="14"/>
      <c r="I54" s="14"/>
      <c r="J54" s="14"/>
      <c r="K54" s="14"/>
      <c r="L54" s="14"/>
      <c r="M54" s="81" t="s">
        <v>418</v>
      </c>
      <c r="N54" s="84" t="s">
        <v>255</v>
      </c>
      <c r="O54" s="84"/>
      <c r="P54" s="84"/>
      <c r="R54" s="93" t="s">
        <v>303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304</v>
      </c>
      <c r="C55" s="69" t="s">
        <v>110</v>
      </c>
      <c r="D55" s="69" t="s">
        <v>305</v>
      </c>
      <c r="E55" s="92" t="s">
        <v>306</v>
      </c>
      <c r="F55" s="80" t="s">
        <v>431</v>
      </c>
      <c r="G55" s="14"/>
      <c r="H55" s="14"/>
      <c r="I55" s="14"/>
      <c r="J55" s="14"/>
      <c r="K55" s="14"/>
      <c r="L55" s="14"/>
      <c r="M55" s="81" t="s">
        <v>302</v>
      </c>
      <c r="N55" s="84"/>
      <c r="O55" s="84"/>
      <c r="P55" s="84"/>
      <c r="Q55" s="93" t="s">
        <v>294</v>
      </c>
      <c r="R55" s="94" t="s">
        <v>93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307</v>
      </c>
      <c r="C56" s="85" t="s">
        <v>279</v>
      </c>
      <c r="D56" s="69" t="s">
        <v>308</v>
      </c>
      <c r="E56" s="95" t="s">
        <v>309</v>
      </c>
      <c r="F56" s="84"/>
      <c r="K56" s="96"/>
      <c r="L56" s="97"/>
      <c r="M56" s="81"/>
      <c r="N56" s="80"/>
      <c r="Q56" s="93" t="s">
        <v>303</v>
      </c>
      <c r="R56" s="85" t="s">
        <v>94</v>
      </c>
      <c r="S56" s="69" t="s">
        <v>495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310</v>
      </c>
      <c r="C57" s="85" t="s">
        <v>279</v>
      </c>
      <c r="D57" s="69" t="s">
        <v>311</v>
      </c>
      <c r="E57" s="102" t="s">
        <v>432</v>
      </c>
      <c r="F57" s="21"/>
      <c r="G57" s="1"/>
      <c r="H57" s="1"/>
      <c r="I57" s="1"/>
      <c r="J57" s="1"/>
      <c r="K57" s="1"/>
      <c r="L57" s="1"/>
      <c r="M57" s="103"/>
      <c r="N57" s="21"/>
      <c r="O57" s="103"/>
      <c r="P57" s="103"/>
      <c r="Q57" s="105"/>
      <c r="R57" s="94" t="s">
        <v>93</v>
      </c>
      <c r="S57" s="69" t="s">
        <v>510</v>
      </c>
      <c r="T57" s="83"/>
      <c r="U57" s="83"/>
    </row>
    <row r="58" spans="1:21" s="69" customFormat="1" ht="24.95" customHeight="1" x14ac:dyDescent="0.25">
      <c r="A58" s="69" t="s">
        <v>200</v>
      </c>
      <c r="B58" s="69" t="s">
        <v>312</v>
      </c>
      <c r="C58" s="69" t="s">
        <v>110</v>
      </c>
      <c r="D58" s="69" t="s">
        <v>107</v>
      </c>
      <c r="E58" s="102" t="s">
        <v>545</v>
      </c>
      <c r="F58" s="21"/>
      <c r="G58" s="1"/>
      <c r="H58" s="1"/>
      <c r="I58" s="1"/>
      <c r="J58" s="1"/>
      <c r="K58" s="1"/>
      <c r="L58" s="1"/>
      <c r="M58" s="103" t="s">
        <v>541</v>
      </c>
      <c r="N58" s="21"/>
      <c r="O58" s="103"/>
      <c r="P58" s="103"/>
      <c r="Q58" s="105" t="s">
        <v>313</v>
      </c>
      <c r="R58" s="85" t="s">
        <v>94</v>
      </c>
      <c r="T58" s="83"/>
      <c r="U58" s="83"/>
    </row>
    <row r="59" spans="1:21" ht="24.95" customHeight="1" x14ac:dyDescent="0.25">
      <c r="A59" s="69" t="s">
        <v>200</v>
      </c>
      <c r="B59" s="69" t="s">
        <v>314</v>
      </c>
      <c r="C59" s="85" t="s">
        <v>279</v>
      </c>
      <c r="D59" s="69" t="s">
        <v>308</v>
      </c>
      <c r="E59" s="102" t="s">
        <v>315</v>
      </c>
      <c r="F59" s="1"/>
      <c r="G59" s="1"/>
      <c r="H59" s="1"/>
      <c r="I59" s="1"/>
      <c r="J59" s="1"/>
      <c r="K59" s="1"/>
      <c r="L59" s="1"/>
      <c r="M59" s="103"/>
      <c r="N59" s="21"/>
      <c r="O59" s="103"/>
      <c r="P59" s="103"/>
      <c r="Q59" s="21"/>
      <c r="R59" s="98" t="s">
        <v>93</v>
      </c>
      <c r="S59" s="17"/>
      <c r="T59" s="17"/>
    </row>
    <row r="60" spans="1:21" ht="24.95" customHeight="1" x14ac:dyDescent="0.25">
      <c r="A60" s="69" t="s">
        <v>200</v>
      </c>
      <c r="B60" s="69" t="s">
        <v>316</v>
      </c>
      <c r="C60" s="69" t="s">
        <v>110</v>
      </c>
      <c r="D60" s="69" t="s">
        <v>107</v>
      </c>
      <c r="E60" s="102" t="s">
        <v>560</v>
      </c>
      <c r="F60" s="103"/>
      <c r="G60" s="103"/>
      <c r="H60" s="103"/>
      <c r="I60" s="103"/>
      <c r="M60" s="103" t="s">
        <v>561</v>
      </c>
      <c r="Q60" s="108" t="s">
        <v>319</v>
      </c>
      <c r="R60" s="94" t="s">
        <v>93</v>
      </c>
      <c r="S60" s="81"/>
      <c r="T60" s="17"/>
    </row>
    <row r="61" spans="1:21" ht="24.95" customHeight="1" x14ac:dyDescent="0.25">
      <c r="A61" s="69" t="s">
        <v>200</v>
      </c>
      <c r="B61" s="69" t="s">
        <v>320</v>
      </c>
      <c r="C61" s="85" t="s">
        <v>279</v>
      </c>
      <c r="D61" s="69" t="s">
        <v>321</v>
      </c>
      <c r="E61" s="102" t="s">
        <v>322</v>
      </c>
      <c r="F61" s="21"/>
      <c r="G61" s="103"/>
      <c r="H61" s="103"/>
      <c r="I61" s="103"/>
      <c r="J61" s="103"/>
      <c r="K61" s="103"/>
      <c r="L61" s="103"/>
      <c r="M61" s="103"/>
      <c r="N61" s="103"/>
      <c r="O61" s="103"/>
      <c r="P61"/>
      <c r="Q61" s="108" t="s">
        <v>323</v>
      </c>
      <c r="R61" s="85" t="s">
        <v>92</v>
      </c>
    </row>
    <row r="62" spans="1:21" ht="24.95" customHeight="1" x14ac:dyDescent="0.25">
      <c r="A62" s="69" t="s">
        <v>200</v>
      </c>
      <c r="B62" s="69" t="s">
        <v>324</v>
      </c>
      <c r="C62" s="85" t="s">
        <v>279</v>
      </c>
      <c r="D62" s="69" t="s">
        <v>165</v>
      </c>
      <c r="E62" s="102" t="s">
        <v>325</v>
      </c>
      <c r="F62" s="21"/>
      <c r="G62" s="103"/>
      <c r="H62" s="103"/>
      <c r="I62" s="103"/>
      <c r="J62" s="103"/>
      <c r="K62" s="103"/>
      <c r="L62" s="103"/>
      <c r="M62" s="103" t="s">
        <v>259</v>
      </c>
      <c r="N62" s="103"/>
      <c r="O62" s="103"/>
      <c r="P62"/>
      <c r="Q62" s="105" t="s">
        <v>284</v>
      </c>
      <c r="R62" s="85" t="s">
        <v>92</v>
      </c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563</v>
      </c>
      <c r="F64" s="21"/>
      <c r="G64" s="103"/>
      <c r="H64" s="103"/>
      <c r="I64" s="103"/>
      <c r="J64" s="103"/>
      <c r="K64" s="103"/>
      <c r="L64" s="103"/>
      <c r="M64" s="103" t="s">
        <v>529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199</v>
      </c>
      <c r="C67" s="69" t="s">
        <v>110</v>
      </c>
      <c r="D67" s="69" t="s">
        <v>182</v>
      </c>
      <c r="E67" s="80" t="s">
        <v>337</v>
      </c>
      <c r="F67" s="14"/>
      <c r="G67" s="14"/>
      <c r="H67" s="14"/>
      <c r="I67" s="14"/>
      <c r="J67" s="14"/>
      <c r="K67" s="14"/>
      <c r="L67" s="14"/>
      <c r="M67" s="81" t="s">
        <v>249</v>
      </c>
      <c r="N67" s="80"/>
      <c r="O67" s="69"/>
      <c r="P67" s="69"/>
      <c r="Q67" s="93" t="s">
        <v>313</v>
      </c>
      <c r="R67" s="85" t="s">
        <v>35</v>
      </c>
      <c r="T67" s="55"/>
    </row>
    <row r="68" spans="1:23" s="54" customFormat="1" ht="24.95" customHeight="1" x14ac:dyDescent="0.25">
      <c r="A68" s="69" t="s">
        <v>179</v>
      </c>
      <c r="B68" s="69" t="s">
        <v>338</v>
      </c>
      <c r="C68" s="85" t="s">
        <v>279</v>
      </c>
      <c r="D68" s="69" t="s">
        <v>272</v>
      </c>
      <c r="E68" s="91" t="s">
        <v>339</v>
      </c>
      <c r="G68" s="27"/>
      <c r="H68" s="27"/>
      <c r="I68" s="27"/>
      <c r="J68" s="27"/>
      <c r="K68" s="27"/>
      <c r="L68" s="27"/>
      <c r="M68" s="81" t="s">
        <v>340</v>
      </c>
      <c r="O68" s="69"/>
      <c r="P68" s="69"/>
      <c r="Q68" s="93" t="s">
        <v>284</v>
      </c>
      <c r="R68" s="85" t="s">
        <v>92</v>
      </c>
      <c r="T68" s="55"/>
    </row>
    <row r="69" spans="1:23" s="54" customFormat="1" ht="24.95" customHeight="1" x14ac:dyDescent="0.25">
      <c r="A69" s="69" t="s">
        <v>179</v>
      </c>
      <c r="B69" s="69" t="s">
        <v>341</v>
      </c>
      <c r="C69" s="69" t="s">
        <v>110</v>
      </c>
      <c r="D69" s="69" t="s">
        <v>158</v>
      </c>
      <c r="E69" s="80" t="s">
        <v>342</v>
      </c>
      <c r="F69" s="69"/>
      <c r="G69" s="69"/>
      <c r="H69" s="69"/>
      <c r="I69" s="69"/>
      <c r="J69" s="69"/>
      <c r="K69" s="69"/>
      <c r="L69" s="89"/>
      <c r="M69" s="81"/>
      <c r="N69" s="90"/>
      <c r="O69" s="81" t="s">
        <v>343</v>
      </c>
      <c r="P69" s="84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344</v>
      </c>
      <c r="C70" s="85" t="s">
        <v>279</v>
      </c>
      <c r="D70" s="69" t="s">
        <v>293</v>
      </c>
      <c r="E70" s="80" t="s">
        <v>345</v>
      </c>
      <c r="F70" s="84"/>
      <c r="G70" s="14"/>
      <c r="H70" s="14"/>
      <c r="I70" s="14"/>
      <c r="J70" s="14"/>
      <c r="K70" s="14"/>
      <c r="L70" s="14"/>
      <c r="M70" s="81"/>
      <c r="N70" s="84"/>
      <c r="O70" s="69"/>
      <c r="P70" s="81"/>
      <c r="Q70" s="69"/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346</v>
      </c>
      <c r="C71" s="85" t="s">
        <v>122</v>
      </c>
      <c r="D71" s="69" t="s">
        <v>347</v>
      </c>
      <c r="E71" s="80" t="s">
        <v>348</v>
      </c>
      <c r="F71" s="84"/>
      <c r="G71" s="69"/>
      <c r="H71" s="69"/>
      <c r="I71" s="69"/>
      <c r="J71" s="69"/>
      <c r="K71" s="69"/>
      <c r="L71" s="69"/>
      <c r="M71" s="81"/>
      <c r="N71" s="100" t="s">
        <v>349</v>
      </c>
      <c r="O71" s="17"/>
      <c r="P71" s="17"/>
      <c r="Q71" s="14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350</v>
      </c>
      <c r="C72" s="85" t="s">
        <v>122</v>
      </c>
      <c r="D72" s="69" t="s">
        <v>351</v>
      </c>
      <c r="E72" s="80" t="s">
        <v>348</v>
      </c>
      <c r="F72" s="69"/>
      <c r="G72" s="69"/>
      <c r="H72" s="69"/>
      <c r="I72" s="89"/>
      <c r="J72" s="69"/>
      <c r="K72" s="69"/>
      <c r="L72" s="92"/>
      <c r="M72" s="80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200</v>
      </c>
      <c r="B73" s="69" t="s">
        <v>201</v>
      </c>
      <c r="C73" s="69" t="s">
        <v>110</v>
      </c>
      <c r="D73" s="69" t="s">
        <v>107</v>
      </c>
      <c r="E73" s="102">
        <v>45777</v>
      </c>
      <c r="F73" s="103"/>
      <c r="G73" s="103"/>
      <c r="H73" s="103"/>
      <c r="I73" s="103"/>
      <c r="J73" s="103"/>
      <c r="K73" s="103"/>
      <c r="L73" s="103"/>
      <c r="M73" s="103" t="s">
        <v>262</v>
      </c>
      <c r="N73" s="21" t="s">
        <v>250</v>
      </c>
      <c r="O73" s="103"/>
      <c r="P73" s="105"/>
      <c r="Q73" s="103"/>
      <c r="R73" s="85" t="s">
        <v>327</v>
      </c>
      <c r="S73" s="81"/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468</v>
      </c>
      <c r="F74" s="14"/>
      <c r="G74" s="14"/>
      <c r="H74" s="14"/>
      <c r="I74" s="14"/>
      <c r="J74" s="14"/>
      <c r="K74" s="14"/>
      <c r="L74" s="14"/>
      <c r="M74" s="69" t="s">
        <v>418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 t="s">
        <v>482</v>
      </c>
      <c r="F78" s="69"/>
      <c r="G78" s="69"/>
      <c r="H78" s="69"/>
      <c r="I78" s="69"/>
      <c r="J78" s="69"/>
      <c r="K78" s="69"/>
      <c r="L78" s="89"/>
      <c r="M78" s="69" t="s">
        <v>249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515</v>
      </c>
      <c r="G81" s="14"/>
      <c r="H81" s="14"/>
      <c r="I81" s="14"/>
      <c r="J81" s="14"/>
      <c r="K81" s="14"/>
      <c r="L81" s="14"/>
      <c r="M81" s="81" t="s">
        <v>448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546</v>
      </c>
      <c r="F82" s="14"/>
      <c r="G82" s="14"/>
      <c r="H82" s="14"/>
      <c r="I82" s="14"/>
      <c r="J82" s="14"/>
      <c r="K82" s="14"/>
      <c r="L82" s="14"/>
      <c r="M82" s="81" t="s">
        <v>497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117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17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553</v>
      </c>
      <c r="F88" s="27"/>
      <c r="G88" s="27"/>
      <c r="H88" s="27"/>
      <c r="I88" s="27"/>
      <c r="J88" s="27"/>
      <c r="K88" s="27"/>
      <c r="L88" s="27"/>
      <c r="M88" s="81" t="s">
        <v>554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5D45-1751-4328-A1CA-483EE20A62A4}">
  <sheetPr>
    <tabColor rgb="FFFFFF00"/>
  </sheetPr>
  <dimension ref="A1:O25"/>
  <sheetViews>
    <sheetView topLeftCell="A10" workbookViewId="0">
      <selection activeCell="G19" sqref="G19"/>
    </sheetView>
  </sheetViews>
  <sheetFormatPr defaultRowHeight="30" customHeight="1" x14ac:dyDescent="0.25"/>
  <cols>
    <col min="1" max="1" width="8.625" style="35" customWidth="1"/>
    <col min="2" max="2" width="12.625" style="17" customWidth="1"/>
    <col min="3" max="3" width="8.625" style="17" customWidth="1"/>
    <col min="4" max="6" width="10.625" customWidth="1"/>
    <col min="7" max="7" width="22.625" customWidth="1"/>
    <col min="8" max="8" width="8.625" style="17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 x14ac:dyDescent="0.3">
      <c r="A1" s="126" t="s">
        <v>0</v>
      </c>
      <c r="B1" s="126"/>
      <c r="C1" s="126"/>
      <c r="D1" s="126"/>
      <c r="E1" s="126"/>
      <c r="F1" s="126"/>
      <c r="G1" s="126"/>
      <c r="H1" s="1"/>
      <c r="M1"/>
    </row>
    <row r="2" spans="1:15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 x14ac:dyDescent="0.25">
      <c r="A3" s="6" t="s">
        <v>8</v>
      </c>
      <c r="B3" s="7" t="s">
        <v>9</v>
      </c>
      <c r="C3" s="8">
        <v>4</v>
      </c>
      <c r="D3" s="125" t="s">
        <v>10</v>
      </c>
      <c r="E3" s="125"/>
      <c r="F3" s="125"/>
      <c r="G3" s="9" t="s">
        <v>11</v>
      </c>
      <c r="H3" s="1"/>
      <c r="M3"/>
    </row>
    <row r="4" spans="1:15" ht="30" customHeight="1" x14ac:dyDescent="0.25">
      <c r="A4" s="6" t="s">
        <v>12</v>
      </c>
      <c r="B4" s="7" t="s">
        <v>13</v>
      </c>
      <c r="C4" s="10">
        <v>5</v>
      </c>
      <c r="D4" s="125" t="s">
        <v>10</v>
      </c>
      <c r="E4" s="125"/>
      <c r="F4" s="125"/>
      <c r="G4" s="9"/>
      <c r="H4" s="1"/>
      <c r="M4"/>
    </row>
    <row r="5" spans="1:15" ht="30" customHeight="1" x14ac:dyDescent="0.25">
      <c r="A5" s="6" t="s">
        <v>14</v>
      </c>
      <c r="B5" s="11" t="s">
        <v>15</v>
      </c>
      <c r="C5" s="12">
        <v>4</v>
      </c>
      <c r="D5" s="125" t="s">
        <v>10</v>
      </c>
      <c r="E5" s="125"/>
      <c r="F5" s="125"/>
      <c r="G5" s="9" t="s">
        <v>16</v>
      </c>
      <c r="H5" s="1"/>
      <c r="M5"/>
    </row>
    <row r="6" spans="1:15" ht="30" customHeight="1" x14ac:dyDescent="0.25">
      <c r="A6" s="6" t="s">
        <v>17</v>
      </c>
      <c r="B6" s="7" t="s">
        <v>18</v>
      </c>
      <c r="C6" s="10">
        <v>5</v>
      </c>
      <c r="D6" s="125" t="s">
        <v>10</v>
      </c>
      <c r="E6" s="125"/>
      <c r="F6" s="125"/>
      <c r="G6" s="9" t="s">
        <v>19</v>
      </c>
      <c r="H6" s="1"/>
      <c r="M6"/>
    </row>
    <row r="7" spans="1:15" ht="30" customHeight="1" x14ac:dyDescent="0.25">
      <c r="A7" s="13" t="s">
        <v>20</v>
      </c>
      <c r="B7" s="7" t="s">
        <v>21</v>
      </c>
      <c r="C7" s="10">
        <v>5</v>
      </c>
      <c r="D7" s="125" t="s">
        <v>10</v>
      </c>
      <c r="E7" s="125"/>
      <c r="F7" s="125"/>
      <c r="G7" s="9"/>
      <c r="H7" s="1"/>
      <c r="M7"/>
    </row>
    <row r="8" spans="1:15" ht="30" customHeight="1" x14ac:dyDescent="0.25">
      <c r="A8" s="13" t="s">
        <v>22</v>
      </c>
      <c r="B8" s="7" t="s">
        <v>23</v>
      </c>
      <c r="C8" s="10">
        <v>5</v>
      </c>
      <c r="D8" s="125" t="s">
        <v>10</v>
      </c>
      <c r="E8" s="125"/>
      <c r="F8" s="125"/>
      <c r="G8" s="9" t="s">
        <v>24</v>
      </c>
      <c r="H8" s="1" t="s">
        <v>25</v>
      </c>
      <c r="I8" s="1" t="s">
        <v>26</v>
      </c>
      <c r="K8" s="14"/>
      <c r="M8"/>
    </row>
    <row r="9" spans="1:15" ht="30" customHeight="1" x14ac:dyDescent="0.25">
      <c r="A9" s="13" t="s">
        <v>27</v>
      </c>
      <c r="B9" s="11" t="s">
        <v>28</v>
      </c>
      <c r="C9" s="10">
        <v>5</v>
      </c>
      <c r="D9" s="125" t="s">
        <v>10</v>
      </c>
      <c r="E9" s="125"/>
      <c r="F9" s="125"/>
      <c r="G9" s="15" t="s">
        <v>29</v>
      </c>
      <c r="H9" s="14">
        <f>H12-2</f>
        <v>44</v>
      </c>
      <c r="I9" s="1">
        <f>H9*48</f>
        <v>2112</v>
      </c>
      <c r="J9" s="16" t="s">
        <v>30</v>
      </c>
      <c r="M9" s="17"/>
    </row>
    <row r="10" spans="1:15" ht="30" customHeight="1" x14ac:dyDescent="0.25">
      <c r="A10" s="13" t="s">
        <v>31</v>
      </c>
      <c r="B10" s="7" t="s">
        <v>32</v>
      </c>
      <c r="C10" s="12">
        <v>3</v>
      </c>
      <c r="D10" s="125" t="s">
        <v>10</v>
      </c>
      <c r="E10" s="125"/>
      <c r="F10" s="125"/>
      <c r="G10" s="9" t="s">
        <v>33</v>
      </c>
      <c r="H10" s="14">
        <f>H12-1</f>
        <v>45</v>
      </c>
      <c r="I10" s="14">
        <f>H10*48</f>
        <v>2160</v>
      </c>
      <c r="J10" s="16" t="s">
        <v>34</v>
      </c>
      <c r="M10"/>
      <c r="N10" s="17"/>
    </row>
    <row r="11" spans="1:15" ht="30" customHeight="1" x14ac:dyDescent="0.25">
      <c r="A11" s="13" t="s">
        <v>35</v>
      </c>
      <c r="B11" s="7" t="s">
        <v>36</v>
      </c>
      <c r="C11" s="10">
        <v>5</v>
      </c>
      <c r="D11" s="125" t="s">
        <v>10</v>
      </c>
      <c r="E11" s="125"/>
      <c r="F11" s="125"/>
      <c r="G11" s="18" t="s">
        <v>37</v>
      </c>
      <c r="H11" s="1">
        <f>H12</f>
        <v>46</v>
      </c>
      <c r="I11" s="14">
        <f>H11*48</f>
        <v>2208</v>
      </c>
      <c r="J11" s="19" t="s">
        <v>38</v>
      </c>
      <c r="K11" s="14"/>
      <c r="M11"/>
    </row>
    <row r="12" spans="1:15" ht="30" customHeight="1" x14ac:dyDescent="0.25">
      <c r="A12" s="13" t="s">
        <v>39</v>
      </c>
      <c r="B12" s="7" t="s">
        <v>40</v>
      </c>
      <c r="C12" s="10">
        <v>5</v>
      </c>
      <c r="D12" s="125" t="s">
        <v>10</v>
      </c>
      <c r="E12" s="125"/>
      <c r="F12" s="125"/>
      <c r="G12" s="9" t="s">
        <v>41</v>
      </c>
      <c r="H12" s="20">
        <f>SUM(C3:C12)</f>
        <v>46</v>
      </c>
      <c r="I12" s="21" t="s">
        <v>42</v>
      </c>
      <c r="L12" s="14"/>
      <c r="M12"/>
    </row>
    <row r="13" spans="1:15" ht="30" customHeight="1" x14ac:dyDescent="0.25">
      <c r="A13" s="13" t="s">
        <v>43</v>
      </c>
      <c r="B13" s="11" t="s">
        <v>44</v>
      </c>
      <c r="C13" s="12">
        <v>5</v>
      </c>
      <c r="D13" s="125" t="s">
        <v>10</v>
      </c>
      <c r="E13" s="125"/>
      <c r="F13" s="125"/>
      <c r="G13" s="15" t="s">
        <v>45</v>
      </c>
      <c r="L13" s="14"/>
      <c r="M13" s="17"/>
    </row>
    <row r="14" spans="1:15" ht="30" customHeight="1" x14ac:dyDescent="0.25">
      <c r="A14" s="6" t="s">
        <v>46</v>
      </c>
      <c r="B14" s="7" t="s">
        <v>47</v>
      </c>
      <c r="C14" s="10">
        <v>5</v>
      </c>
      <c r="D14" s="125" t="s">
        <v>10</v>
      </c>
      <c r="E14" s="125"/>
      <c r="F14" s="125"/>
      <c r="G14" s="9" t="s">
        <v>48</v>
      </c>
      <c r="H14" s="1"/>
      <c r="L14" s="14"/>
      <c r="M14" s="19"/>
      <c r="O14" s="17"/>
    </row>
    <row r="15" spans="1:15" ht="30" customHeight="1" x14ac:dyDescent="0.25">
      <c r="A15" s="6" t="s">
        <v>49</v>
      </c>
      <c r="B15" s="7" t="s">
        <v>50</v>
      </c>
      <c r="C15" s="10">
        <v>5</v>
      </c>
      <c r="D15" s="125" t="s">
        <v>10</v>
      </c>
      <c r="E15" s="125"/>
      <c r="F15" s="125"/>
      <c r="G15" s="9"/>
      <c r="H15" s="1"/>
      <c r="L15" s="14"/>
      <c r="M15" s="17"/>
      <c r="N15" s="17"/>
      <c r="O15" s="17"/>
    </row>
    <row r="16" spans="1:15" ht="30" customHeight="1" x14ac:dyDescent="0.25">
      <c r="A16" s="6" t="s">
        <v>51</v>
      </c>
      <c r="B16" s="7" t="s">
        <v>52</v>
      </c>
      <c r="C16" s="10">
        <v>5</v>
      </c>
      <c r="D16" s="125" t="s">
        <v>10</v>
      </c>
      <c r="E16" s="125"/>
      <c r="F16" s="125"/>
      <c r="G16" s="9" t="s">
        <v>53</v>
      </c>
      <c r="H16" s="1"/>
      <c r="M16"/>
      <c r="N16" s="17"/>
      <c r="O16" s="17"/>
    </row>
    <row r="17" spans="1:15" ht="30" customHeight="1" x14ac:dyDescent="0.25">
      <c r="A17" s="6" t="s">
        <v>54</v>
      </c>
      <c r="B17" s="11" t="s">
        <v>55</v>
      </c>
      <c r="C17" s="10">
        <v>5</v>
      </c>
      <c r="D17" s="125" t="s">
        <v>10</v>
      </c>
      <c r="E17" s="125"/>
      <c r="F17" s="125"/>
      <c r="G17" s="15" t="s">
        <v>56</v>
      </c>
      <c r="H17" s="22">
        <f>H18-2-3</f>
        <v>75</v>
      </c>
      <c r="I17" s="14">
        <f>H17*48</f>
        <v>3600</v>
      </c>
      <c r="J17" s="23" t="s">
        <v>57</v>
      </c>
      <c r="M17"/>
      <c r="N17" s="17"/>
      <c r="O17" s="17"/>
    </row>
    <row r="18" spans="1:15" ht="30" customHeight="1" x14ac:dyDescent="0.25">
      <c r="A18" s="6" t="s">
        <v>58</v>
      </c>
      <c r="B18" s="7" t="s">
        <v>59</v>
      </c>
      <c r="C18" s="12">
        <v>4</v>
      </c>
      <c r="D18" s="125" t="s">
        <v>10</v>
      </c>
      <c r="E18" s="125"/>
      <c r="F18" s="125"/>
      <c r="G18" s="9" t="s">
        <v>60</v>
      </c>
      <c r="H18" s="24">
        <f>SUM(C3:C19)</f>
        <v>80</v>
      </c>
      <c r="M18"/>
    </row>
    <row r="19" spans="1:15" ht="30" customHeight="1" x14ac:dyDescent="0.25">
      <c r="A19" s="6" t="s">
        <v>61</v>
      </c>
      <c r="B19" s="7" t="s">
        <v>62</v>
      </c>
      <c r="C19" s="10">
        <v>5</v>
      </c>
      <c r="D19" s="125" t="s">
        <v>10</v>
      </c>
      <c r="E19" s="125"/>
      <c r="F19" s="125"/>
      <c r="G19" s="15" t="s">
        <v>63</v>
      </c>
      <c r="H19" s="24">
        <f>SUM(C3:C18)</f>
        <v>75</v>
      </c>
      <c r="K19" s="1" t="s">
        <v>25</v>
      </c>
      <c r="L19" s="1" t="s">
        <v>26</v>
      </c>
      <c r="M19"/>
    </row>
    <row r="20" spans="1:15" ht="30" customHeight="1" x14ac:dyDescent="0.25">
      <c r="A20" s="6" t="s">
        <v>64</v>
      </c>
      <c r="B20" s="7" t="s">
        <v>65</v>
      </c>
      <c r="C20" s="10">
        <v>5</v>
      </c>
      <c r="D20" s="125" t="s">
        <v>10</v>
      </c>
      <c r="E20" s="125"/>
      <c r="F20" s="125"/>
      <c r="G20" s="9"/>
      <c r="H20" s="14"/>
      <c r="I20" s="25"/>
      <c r="J20" s="16"/>
      <c r="K20" s="25">
        <f>H11+H22-1</f>
        <v>95</v>
      </c>
      <c r="L20" s="1">
        <f>K20*48</f>
        <v>4560</v>
      </c>
      <c r="M20" s="26" t="s">
        <v>66</v>
      </c>
    </row>
    <row r="21" spans="1:15" ht="30" customHeight="1" x14ac:dyDescent="0.25">
      <c r="A21" s="6" t="s">
        <v>67</v>
      </c>
      <c r="B21" s="7" t="s">
        <v>68</v>
      </c>
      <c r="C21" s="10">
        <v>5</v>
      </c>
      <c r="D21" s="125" t="s">
        <v>10</v>
      </c>
      <c r="E21" s="125"/>
      <c r="F21" s="125"/>
      <c r="G21" s="9" t="s">
        <v>69</v>
      </c>
      <c r="H21" s="27"/>
      <c r="I21" s="25"/>
      <c r="J21" s="16"/>
      <c r="K21" s="25">
        <f>H10+H22</f>
        <v>95</v>
      </c>
      <c r="L21" s="1">
        <f>K21*48</f>
        <v>4560</v>
      </c>
      <c r="M21" s="26" t="s">
        <v>70</v>
      </c>
      <c r="N21" s="14"/>
      <c r="O21" s="17"/>
    </row>
    <row r="22" spans="1:15" ht="30" customHeight="1" thickBot="1" x14ac:dyDescent="0.3">
      <c r="A22" s="28" t="s">
        <v>71</v>
      </c>
      <c r="B22" s="29" t="s">
        <v>72</v>
      </c>
      <c r="C22" s="30">
        <v>6</v>
      </c>
      <c r="D22" s="127" t="s">
        <v>10</v>
      </c>
      <c r="E22" s="127"/>
      <c r="F22" s="127"/>
      <c r="G22" s="31" t="s">
        <v>73</v>
      </c>
      <c r="H22" s="14">
        <f>SUM(C13:C22)</f>
        <v>50</v>
      </c>
      <c r="I22" s="25">
        <f>H22*48</f>
        <v>2400</v>
      </c>
      <c r="J22" s="16" t="s">
        <v>74</v>
      </c>
      <c r="K22" s="25">
        <f>H9+H22</f>
        <v>94</v>
      </c>
      <c r="L22" s="1">
        <f>K22*48</f>
        <v>4512</v>
      </c>
      <c r="M22" s="26" t="s">
        <v>75</v>
      </c>
      <c r="N22" s="1"/>
    </row>
    <row r="23" spans="1:15" ht="30" customHeight="1" x14ac:dyDescent="0.25">
      <c r="A23" s="32"/>
      <c r="B23" s="33" t="s">
        <v>76</v>
      </c>
      <c r="C23" s="33">
        <f>SUM(C3:C22)</f>
        <v>96</v>
      </c>
      <c r="D23" s="32"/>
      <c r="E23" s="34" t="s">
        <v>77</v>
      </c>
      <c r="F23" s="32"/>
      <c r="G23" s="17"/>
      <c r="L23" s="14"/>
      <c r="M23" s="19"/>
      <c r="N23" s="1"/>
    </row>
    <row r="24" spans="1:15" ht="30" customHeight="1" x14ac:dyDescent="0.25">
      <c r="G24" s="17"/>
      <c r="H24" s="1"/>
      <c r="M24"/>
    </row>
    <row r="25" spans="1:15" ht="30" customHeight="1" x14ac:dyDescent="0.25">
      <c r="G25" s="17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4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廠商選餐表1140224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文慧 魏</cp:lastModifiedBy>
  <cp:lastPrinted>2025-05-12T02:24:32Z</cp:lastPrinted>
  <dcterms:created xsi:type="dcterms:W3CDTF">2025-04-07T01:13:43Z</dcterms:created>
  <dcterms:modified xsi:type="dcterms:W3CDTF">2025-05-23T02:01:56Z</dcterms:modified>
</cp:coreProperties>
</file>