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仁和國中\113下學期\"/>
    </mc:Choice>
  </mc:AlternateContent>
  <xr:revisionPtr revIDLastSave="0" documentId="13_ncr:1_{5250B607-BA9A-4A2B-BCC8-55492CEF4D07}" xr6:coauthVersionLast="47" xr6:coauthVersionMax="47" xr10:uidLastSave="{00000000-0000-0000-0000-000000000000}"/>
  <bookViews>
    <workbookView xWindow="-120" yWindow="-120" windowWidth="21840" windowHeight="13020" activeTab="3" xr2:uid="{21197466-55E4-4A75-A6AA-0355EFCDD2E5}"/>
  </bookViews>
  <sheets>
    <sheet name="全校各班第11週" sheetId="2" r:id="rId1"/>
    <sheet name="教職員第11週" sheetId="3" r:id="rId2"/>
    <sheet name="廠商選餐表1140224" sheetId="1" r:id="rId3"/>
    <sheet name="全校各班第12週" sheetId="4" r:id="rId4"/>
    <sheet name="教職員第12週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K20" i="1"/>
  <c r="Q30" i="5"/>
  <c r="O30" i="5"/>
  <c r="L30" i="5"/>
  <c r="K30" i="5"/>
  <c r="I30" i="5"/>
  <c r="F30" i="5"/>
  <c r="E30" i="5"/>
  <c r="C30" i="5"/>
  <c r="A30" i="5" s="1"/>
  <c r="F69" i="4"/>
  <c r="E69" i="4"/>
  <c r="C69" i="4"/>
  <c r="F68" i="4"/>
  <c r="E68" i="4"/>
  <c r="D68" i="4"/>
  <c r="C68" i="4"/>
  <c r="B68" i="4"/>
  <c r="Q67" i="4"/>
  <c r="P67" i="4"/>
  <c r="O67" i="4"/>
  <c r="N67" i="4"/>
  <c r="M67" i="4"/>
  <c r="D67" i="4"/>
  <c r="U66" i="4"/>
  <c r="T66" i="4"/>
  <c r="S66" i="4"/>
  <c r="V66" i="4" s="1"/>
  <c r="Q66" i="4"/>
  <c r="P66" i="4"/>
  <c r="O66" i="4"/>
  <c r="N66" i="4"/>
  <c r="M66" i="4"/>
  <c r="D66" i="4"/>
  <c r="U65" i="4"/>
  <c r="T65" i="4"/>
  <c r="V65" i="4" s="1"/>
  <c r="S65" i="4"/>
  <c r="Q65" i="4"/>
  <c r="P65" i="4"/>
  <c r="O65" i="4"/>
  <c r="N65" i="4"/>
  <c r="M65" i="4"/>
  <c r="D65" i="4"/>
  <c r="U64" i="4"/>
  <c r="T64" i="4"/>
  <c r="S64" i="4"/>
  <c r="V64" i="4" s="1"/>
  <c r="Q64" i="4"/>
  <c r="P64" i="4"/>
  <c r="O64" i="4"/>
  <c r="N64" i="4"/>
  <c r="M64" i="4"/>
  <c r="D64" i="4"/>
  <c r="U63" i="4"/>
  <c r="V63" i="4" s="1"/>
  <c r="T63" i="4"/>
  <c r="T67" i="4" s="1"/>
  <c r="S63" i="4"/>
  <c r="S67" i="4" s="1"/>
  <c r="Q63" i="4"/>
  <c r="P63" i="4"/>
  <c r="O63" i="4"/>
  <c r="N63" i="4"/>
  <c r="M63" i="4"/>
  <c r="D63" i="4"/>
  <c r="D62" i="4"/>
  <c r="D61" i="4"/>
  <c r="D60" i="4"/>
  <c r="S59" i="4"/>
  <c r="R59" i="4"/>
  <c r="Q59" i="4"/>
  <c r="P59" i="4"/>
  <c r="O59" i="4"/>
  <c r="N59" i="4"/>
  <c r="M59" i="4"/>
  <c r="D59" i="4"/>
  <c r="M58" i="4"/>
  <c r="D58" i="4"/>
  <c r="M57" i="4"/>
  <c r="D57" i="4"/>
  <c r="M56" i="4"/>
  <c r="D56" i="4"/>
  <c r="M55" i="4"/>
  <c r="D55" i="4"/>
  <c r="D54" i="4"/>
  <c r="D53" i="4"/>
  <c r="D52" i="4"/>
  <c r="D51" i="4"/>
  <c r="F47" i="4"/>
  <c r="E47" i="4"/>
  <c r="D47" i="4"/>
  <c r="D69" i="4" s="1"/>
  <c r="C47" i="4"/>
  <c r="B47" i="4"/>
  <c r="B69" i="4" s="1"/>
  <c r="S46" i="4"/>
  <c r="R46" i="4"/>
  <c r="Q46" i="4"/>
  <c r="P46" i="4"/>
  <c r="O46" i="4"/>
  <c r="N46" i="4"/>
  <c r="M46" i="4"/>
  <c r="D46" i="4"/>
  <c r="M45" i="4"/>
  <c r="D45" i="4"/>
  <c r="M44" i="4"/>
  <c r="D44" i="4"/>
  <c r="M43" i="4"/>
  <c r="D43" i="4"/>
  <c r="M42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F25" i="4"/>
  <c r="E25" i="4"/>
  <c r="D25" i="4"/>
  <c r="C25" i="4"/>
  <c r="B25" i="4"/>
  <c r="S24" i="4"/>
  <c r="R24" i="4"/>
  <c r="Q24" i="4"/>
  <c r="P24" i="4"/>
  <c r="O24" i="4"/>
  <c r="N24" i="4"/>
  <c r="M24" i="4"/>
  <c r="D24" i="4"/>
  <c r="M23" i="4"/>
  <c r="D23" i="4"/>
  <c r="M22" i="4"/>
  <c r="D22" i="4"/>
  <c r="M21" i="4"/>
  <c r="D21" i="4"/>
  <c r="M20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U67" i="4" l="1"/>
  <c r="W67" i="4" s="1"/>
  <c r="V67" i="4" l="1"/>
  <c r="O46" i="2" l="1"/>
  <c r="P46" i="2"/>
  <c r="Q46" i="2"/>
  <c r="R46" i="2"/>
  <c r="N46" i="2"/>
  <c r="M64" i="2" l="1"/>
  <c r="O59" i="2"/>
  <c r="P59" i="2"/>
  <c r="Q59" i="2"/>
  <c r="R59" i="2"/>
  <c r="N59" i="2"/>
  <c r="N64" i="2"/>
  <c r="O63" i="2"/>
  <c r="O64" i="2"/>
  <c r="Q66" i="2"/>
  <c r="Q63" i="2"/>
  <c r="N65" i="2"/>
  <c r="P64" i="2"/>
  <c r="Q64" i="2"/>
  <c r="M65" i="2"/>
  <c r="O65" i="2"/>
  <c r="P65" i="2"/>
  <c r="Q65" i="2"/>
  <c r="M66" i="2"/>
  <c r="N66" i="2"/>
  <c r="O66" i="2"/>
  <c r="P66" i="2"/>
  <c r="N63" i="2"/>
  <c r="P63" i="2"/>
  <c r="N24" i="2"/>
  <c r="O24" i="2"/>
  <c r="Q30" i="3" l="1"/>
  <c r="O30" i="3"/>
  <c r="L30" i="3"/>
  <c r="K30" i="3"/>
  <c r="I30" i="3"/>
  <c r="F30" i="3"/>
  <c r="E30" i="3"/>
  <c r="C30" i="3"/>
  <c r="A30" i="3" s="1"/>
  <c r="F68" i="2"/>
  <c r="E68" i="2"/>
  <c r="C68" i="2"/>
  <c r="B68" i="2"/>
  <c r="D67" i="2"/>
  <c r="D66" i="2"/>
  <c r="D65" i="2"/>
  <c r="D64" i="2"/>
  <c r="M63" i="2"/>
  <c r="D63" i="2"/>
  <c r="D62" i="2"/>
  <c r="D61" i="2"/>
  <c r="D60" i="2"/>
  <c r="S59" i="2"/>
  <c r="D59" i="2"/>
  <c r="M58" i="2"/>
  <c r="U66" i="2" s="1"/>
  <c r="D58" i="2"/>
  <c r="M57" i="2"/>
  <c r="U65" i="2" s="1"/>
  <c r="D57" i="2"/>
  <c r="M56" i="2"/>
  <c r="U64" i="2" s="1"/>
  <c r="D56" i="2"/>
  <c r="M55" i="2"/>
  <c r="U63" i="2" s="1"/>
  <c r="D55" i="2"/>
  <c r="D54" i="2"/>
  <c r="D53" i="2"/>
  <c r="D52" i="2"/>
  <c r="D51" i="2"/>
  <c r="F47" i="2"/>
  <c r="E47" i="2"/>
  <c r="C47" i="2"/>
  <c r="B47" i="2"/>
  <c r="S46" i="2"/>
  <c r="N67" i="2"/>
  <c r="D46" i="2"/>
  <c r="M45" i="2"/>
  <c r="T66" i="2" s="1"/>
  <c r="D45" i="2"/>
  <c r="M44" i="2"/>
  <c r="T65" i="2" s="1"/>
  <c r="D44" i="2"/>
  <c r="M43" i="2"/>
  <c r="T64" i="2" s="1"/>
  <c r="D43" i="2"/>
  <c r="M42" i="2"/>
  <c r="T63" i="2" s="1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F25" i="2"/>
  <c r="E25" i="2"/>
  <c r="C25" i="2"/>
  <c r="B25" i="2"/>
  <c r="S24" i="2"/>
  <c r="R24" i="2"/>
  <c r="Q24" i="2"/>
  <c r="P24" i="2"/>
  <c r="D24" i="2"/>
  <c r="M23" i="2"/>
  <c r="S66" i="2" s="1"/>
  <c r="D23" i="2"/>
  <c r="M22" i="2"/>
  <c r="S65" i="2" s="1"/>
  <c r="D22" i="2"/>
  <c r="M21" i="2"/>
  <c r="S64" i="2" s="1"/>
  <c r="D21" i="2"/>
  <c r="M20" i="2"/>
  <c r="S63" i="2" s="1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C23" i="1"/>
  <c r="H22" i="1"/>
  <c r="I22" i="1" s="1"/>
  <c r="H19" i="1"/>
  <c r="H18" i="1"/>
  <c r="I17" i="1" s="1"/>
  <c r="H12" i="1"/>
  <c r="H9" i="1" s="1"/>
  <c r="H11" i="1"/>
  <c r="H10" i="1"/>
  <c r="I10" i="1" s="1"/>
  <c r="L20" i="1" l="1"/>
  <c r="K22" i="1"/>
  <c r="L22" i="1" s="1"/>
  <c r="V64" i="2"/>
  <c r="O67" i="2"/>
  <c r="P67" i="2"/>
  <c r="M67" i="2"/>
  <c r="Q67" i="2"/>
  <c r="M59" i="2"/>
  <c r="D68" i="2"/>
  <c r="T67" i="2"/>
  <c r="E69" i="2"/>
  <c r="D25" i="2"/>
  <c r="C69" i="2"/>
  <c r="D47" i="2"/>
  <c r="F69" i="2"/>
  <c r="B69" i="2"/>
  <c r="M24" i="2"/>
  <c r="U67" i="2"/>
  <c r="V66" i="2"/>
  <c r="V65" i="2"/>
  <c r="V63" i="2"/>
  <c r="S67" i="2"/>
  <c r="I9" i="1"/>
  <c r="I11" i="1"/>
  <c r="K21" i="1"/>
  <c r="L21" i="1" s="1"/>
  <c r="M46" i="2"/>
  <c r="D69" i="2" l="1"/>
  <c r="V67" i="2"/>
  <c r="W67" i="2"/>
</calcChain>
</file>

<file path=xl/sharedStrings.xml><?xml version="1.0" encoding="utf-8"?>
<sst xmlns="http://schemas.openxmlformats.org/spreadsheetml/2006/main" count="2295" uniqueCount="498">
  <si>
    <t>桃園市立仁和國民中學113學年度第2學期午餐廠商供餐表</t>
    <phoneticPr fontId="4" type="noConversion"/>
  </si>
  <si>
    <t>週別</t>
    <phoneticPr fontId="4" type="noConversion"/>
  </si>
  <si>
    <t>期間</t>
    <phoneticPr fontId="4" type="noConversion"/>
  </si>
  <si>
    <t>天數</t>
    <phoneticPr fontId="4" type="noConversion"/>
  </si>
  <si>
    <t>七年級</t>
    <phoneticPr fontId="4" type="noConversion"/>
  </si>
  <si>
    <t>八年級</t>
    <phoneticPr fontId="4" type="noConversion"/>
  </si>
  <si>
    <t>九年級</t>
    <phoneticPr fontId="4" type="noConversion"/>
  </si>
  <si>
    <t>備註</t>
    <phoneticPr fontId="4" type="noConversion"/>
  </si>
  <si>
    <t>一</t>
  </si>
  <si>
    <t>2/11-2/14</t>
    <phoneticPr fontId="4" type="noConversion"/>
  </si>
  <si>
    <t>自由選餐</t>
    <phoneticPr fontId="4" type="noConversion"/>
  </si>
  <si>
    <t>2/11始業式正式上課</t>
    <phoneticPr fontId="4" type="noConversion"/>
  </si>
  <si>
    <t>二</t>
  </si>
  <si>
    <t>2/17-2/21</t>
    <phoneticPr fontId="4" type="noConversion"/>
  </si>
  <si>
    <t>三</t>
  </si>
  <si>
    <t>2/24-2/27</t>
    <phoneticPr fontId="4" type="noConversion"/>
  </si>
  <si>
    <t>2/27蔬食日</t>
    <phoneticPr fontId="4" type="noConversion"/>
  </si>
  <si>
    <t>四</t>
  </si>
  <si>
    <t>3/3-3/7</t>
    <phoneticPr fontId="4" type="noConversion"/>
  </si>
  <si>
    <t>2/28和平紀念日放假</t>
    <phoneticPr fontId="4" type="noConversion"/>
  </si>
  <si>
    <t>五</t>
  </si>
  <si>
    <t>3/10-3/14</t>
    <phoneticPr fontId="4" type="noConversion"/>
  </si>
  <si>
    <t>六</t>
  </si>
  <si>
    <t>3/17-3/21</t>
    <phoneticPr fontId="4" type="noConversion"/>
  </si>
  <si>
    <t>3/27蔬食日</t>
    <phoneticPr fontId="4" type="noConversion"/>
  </si>
  <si>
    <t>天數</t>
  </si>
  <si>
    <t>金額</t>
  </si>
  <si>
    <t>七</t>
  </si>
  <si>
    <t>3/24-3/28</t>
    <phoneticPr fontId="4" type="noConversion"/>
  </si>
  <si>
    <t>3/27,28八年級隔宿</t>
    <phoneticPr fontId="4" type="noConversion"/>
  </si>
  <si>
    <t>八年級  第1期</t>
    <phoneticPr fontId="4" type="noConversion"/>
  </si>
  <si>
    <t>八</t>
  </si>
  <si>
    <t>3/31-4/2</t>
    <phoneticPr fontId="4" type="noConversion"/>
  </si>
  <si>
    <t>4/3,4兒童清明節連假</t>
    <phoneticPr fontId="4" type="noConversion"/>
  </si>
  <si>
    <t>七年級 第1期</t>
    <phoneticPr fontId="4" type="noConversion"/>
  </si>
  <si>
    <t>九</t>
  </si>
  <si>
    <t>4/7-4/11</t>
    <phoneticPr fontId="4" type="noConversion"/>
  </si>
  <si>
    <t>4/11七年級校外教學</t>
    <phoneticPr fontId="4" type="noConversion"/>
  </si>
  <si>
    <t>教職員  第1期</t>
    <phoneticPr fontId="4" type="noConversion"/>
  </si>
  <si>
    <t>十</t>
  </si>
  <si>
    <t>4/14-4/18</t>
    <phoneticPr fontId="4" type="noConversion"/>
  </si>
  <si>
    <t>4/19親職教育日園遊會</t>
    <phoneticPr fontId="4" type="noConversion"/>
  </si>
  <si>
    <t>提供學生西點餐盒</t>
    <phoneticPr fontId="4" type="noConversion"/>
  </si>
  <si>
    <t>十一</t>
  </si>
  <si>
    <t>4/19-4/25</t>
    <phoneticPr fontId="4" type="noConversion"/>
  </si>
  <si>
    <t>4/21親職教育補假</t>
    <phoneticPr fontId="4" type="noConversion"/>
  </si>
  <si>
    <t>十二</t>
  </si>
  <si>
    <t>4/28-5/2</t>
    <phoneticPr fontId="4" type="noConversion"/>
  </si>
  <si>
    <t>4/24蔬食日</t>
    <phoneticPr fontId="4" type="noConversion"/>
  </si>
  <si>
    <t>十三</t>
  </si>
  <si>
    <t>5/5-5/9</t>
    <phoneticPr fontId="4" type="noConversion"/>
  </si>
  <si>
    <t>十四</t>
  </si>
  <si>
    <t>5/12-5/16</t>
    <phoneticPr fontId="4" type="noConversion"/>
  </si>
  <si>
    <t>5/22蔬食日</t>
    <phoneticPr fontId="4" type="noConversion"/>
  </si>
  <si>
    <t>十五</t>
  </si>
  <si>
    <t>5/19-5/23</t>
    <phoneticPr fontId="4" type="noConversion"/>
  </si>
  <si>
    <t>5/27-29九年級校外教學</t>
    <phoneticPr fontId="4" type="noConversion"/>
  </si>
  <si>
    <t>九年級全學期</t>
    <phoneticPr fontId="4" type="noConversion"/>
  </si>
  <si>
    <t>十六</t>
  </si>
  <si>
    <t>5/26-5/29</t>
    <phoneticPr fontId="4" type="noConversion"/>
  </si>
  <si>
    <t>5/30端午節連假</t>
    <phoneticPr fontId="4" type="noConversion"/>
  </si>
  <si>
    <t>十七</t>
  </si>
  <si>
    <t>6/2-6/6</t>
    <phoneticPr fontId="4" type="noConversion"/>
  </si>
  <si>
    <t>6/5九年級畢業典禮</t>
    <phoneticPr fontId="4" type="noConversion"/>
  </si>
  <si>
    <t>十八</t>
  </si>
  <si>
    <t>6/9-6/13</t>
    <phoneticPr fontId="4" type="noConversion"/>
  </si>
  <si>
    <t>教職員第2學期全</t>
    <phoneticPr fontId="4" type="noConversion"/>
  </si>
  <si>
    <t>十九</t>
  </si>
  <si>
    <t>6/16-6/20</t>
    <phoneticPr fontId="4" type="noConversion"/>
  </si>
  <si>
    <t>6/26蔬食日</t>
    <phoneticPr fontId="4" type="noConversion"/>
  </si>
  <si>
    <t>七年級第2學期全</t>
    <phoneticPr fontId="4" type="noConversion"/>
  </si>
  <si>
    <t>二十</t>
  </si>
  <si>
    <t>6/23-6/30</t>
    <phoneticPr fontId="4" type="noConversion"/>
  </si>
  <si>
    <t>6/30結業式</t>
    <phoneticPr fontId="4" type="noConversion"/>
  </si>
  <si>
    <t>七八年級  第2期</t>
    <phoneticPr fontId="4" type="noConversion"/>
  </si>
  <si>
    <t>八年級第2學期全</t>
    <phoneticPr fontId="4" type="noConversion"/>
  </si>
  <si>
    <t>合計</t>
    <phoneticPr fontId="4" type="noConversion"/>
  </si>
  <si>
    <t>製表:魏文慧</t>
    <phoneticPr fontId="4" type="noConversion"/>
  </si>
  <si>
    <t>桃園市立仁和國民中學</t>
  </si>
  <si>
    <t>班級</t>
    <phoneticPr fontId="4" type="noConversion"/>
  </si>
  <si>
    <t>班級人數</t>
  </si>
  <si>
    <t>自帶人數</t>
  </si>
  <si>
    <t>免費營養  午餐人數</t>
  </si>
  <si>
    <t>補助人數</t>
  </si>
  <si>
    <t>訂素食需繳費人數</t>
  </si>
  <si>
    <t>津味</t>
  </si>
  <si>
    <t>裕民田</t>
  </si>
  <si>
    <t xml:space="preserve">沅益 </t>
  </si>
  <si>
    <t>津味</t>
    <phoneticPr fontId="4" type="noConversion"/>
  </si>
  <si>
    <t>松晟</t>
  </si>
  <si>
    <t xml:space="preserve">松晟 </t>
  </si>
  <si>
    <t>週班</t>
    <phoneticPr fontId="4" type="noConversion"/>
  </si>
  <si>
    <t>七</t>
    <phoneticPr fontId="4" type="noConversion"/>
  </si>
  <si>
    <t>八</t>
    <phoneticPr fontId="4" type="noConversion"/>
  </si>
  <si>
    <t>九</t>
    <phoneticPr fontId="4" type="noConversion"/>
  </si>
  <si>
    <t>年班</t>
    <phoneticPr fontId="4" type="noConversion"/>
  </si>
  <si>
    <t>總計</t>
    <phoneticPr fontId="4" type="noConversion"/>
  </si>
  <si>
    <t>桃園市立仁和國民中學  113  學年度第 2 學期</t>
    <phoneticPr fontId="4" type="noConversion"/>
  </si>
  <si>
    <t>序號</t>
    <phoneticPr fontId="4" type="noConversion"/>
  </si>
  <si>
    <t>職稱</t>
    <phoneticPr fontId="4" type="noConversion"/>
  </si>
  <si>
    <t>姓名</t>
    <phoneticPr fontId="4" type="noConversion"/>
  </si>
  <si>
    <t>不訂餐註記</t>
    <phoneticPr fontId="4" type="noConversion"/>
  </si>
  <si>
    <t>訂餐註記</t>
    <phoneticPr fontId="4" type="noConversion"/>
  </si>
  <si>
    <t>素食</t>
    <phoneticPr fontId="4" type="noConversion"/>
  </si>
  <si>
    <t>人事主任</t>
    <phoneticPr fontId="4" type="noConversion"/>
  </si>
  <si>
    <t>林○貞</t>
    <phoneticPr fontId="4" type="noConversion"/>
  </si>
  <si>
    <t>十週訂</t>
    <phoneticPr fontId="4" type="noConversion"/>
  </si>
  <si>
    <t>○</t>
  </si>
  <si>
    <t>管樂七乙</t>
    <phoneticPr fontId="4" type="noConversion"/>
  </si>
  <si>
    <t>郭○嘉</t>
    <phoneticPr fontId="4" type="noConversion"/>
  </si>
  <si>
    <t>十週訂</t>
  </si>
  <si>
    <t>張○懿</t>
    <phoneticPr fontId="4" type="noConversion"/>
  </si>
  <si>
    <t>會計主任</t>
    <phoneticPr fontId="4" type="noConversion"/>
  </si>
  <si>
    <t>洪○姎</t>
    <phoneticPr fontId="4" type="noConversion"/>
  </si>
  <si>
    <t>專任</t>
    <phoneticPr fontId="4" type="noConversion"/>
  </si>
  <si>
    <t>沈○原</t>
    <phoneticPr fontId="4" type="noConversion"/>
  </si>
  <si>
    <t>一四○＊</t>
    <phoneticPr fontId="4" type="noConversion"/>
  </si>
  <si>
    <t>一四◇</t>
    <phoneticPr fontId="4" type="noConversion"/>
  </si>
  <si>
    <t>陳○仁</t>
    <phoneticPr fontId="4" type="noConversion"/>
  </si>
  <si>
    <t>總務主任</t>
    <phoneticPr fontId="4" type="noConversion"/>
  </si>
  <si>
    <t>洪○文</t>
    <phoneticPr fontId="4" type="noConversion"/>
  </si>
  <si>
    <t>鍾○</t>
    <phoneticPr fontId="4" type="noConversion"/>
  </si>
  <si>
    <t>零訂</t>
    <phoneticPr fontId="4" type="noConversion"/>
  </si>
  <si>
    <t>二四○</t>
    <phoneticPr fontId="4" type="noConversion"/>
  </si>
  <si>
    <t>游○婷</t>
    <phoneticPr fontId="4" type="noConversion"/>
  </si>
  <si>
    <t>五○＊</t>
    <phoneticPr fontId="4" type="noConversion"/>
  </si>
  <si>
    <t>教務主任</t>
  </si>
  <si>
    <t>林○瑩</t>
    <phoneticPr fontId="4" type="noConversion"/>
  </si>
  <si>
    <t>張○玲</t>
    <phoneticPr fontId="4" type="noConversion"/>
  </si>
  <si>
    <t>三四○</t>
    <phoneticPr fontId="4" type="noConversion"/>
  </si>
  <si>
    <t>邱○喜</t>
    <phoneticPr fontId="4" type="noConversion"/>
  </si>
  <si>
    <t>學務主任</t>
    <phoneticPr fontId="4" type="noConversion"/>
  </si>
  <si>
    <t>陳○祺</t>
    <phoneticPr fontId="4" type="noConversion"/>
  </si>
  <si>
    <t xml:space="preserve">邱○樺 </t>
    <phoneticPr fontId="4" type="noConversion"/>
  </si>
  <si>
    <t>李○蘭</t>
  </si>
  <si>
    <t>事務組長</t>
    <phoneticPr fontId="4" type="noConversion"/>
  </si>
  <si>
    <t>許○瑜</t>
  </si>
  <si>
    <t>蕭○如</t>
    <phoneticPr fontId="4" type="noConversion"/>
  </si>
  <si>
    <t>簡○君</t>
    <phoneticPr fontId="4" type="noConversion"/>
  </si>
  <si>
    <t>衛生組長</t>
    <phoneticPr fontId="4" type="noConversion"/>
  </si>
  <si>
    <t>謝○漢</t>
    <phoneticPr fontId="4" type="noConversion"/>
  </si>
  <si>
    <t>三○＊</t>
    <phoneticPr fontId="4" type="noConversion"/>
  </si>
  <si>
    <t>葉○娟</t>
    <phoneticPr fontId="4" type="noConversion"/>
  </si>
  <si>
    <t>陳○華</t>
    <phoneticPr fontId="4" type="noConversion"/>
  </si>
  <si>
    <t>教學組長</t>
    <phoneticPr fontId="4" type="noConversion"/>
  </si>
  <si>
    <t>郭○原</t>
    <phoneticPr fontId="4" type="noConversion"/>
  </si>
  <si>
    <t>三○3/5</t>
    <phoneticPr fontId="4" type="noConversion"/>
  </si>
  <si>
    <t>李○璇</t>
    <phoneticPr fontId="4" type="noConversion"/>
  </si>
  <si>
    <t>2/12一三○-3/19</t>
    <phoneticPr fontId="4" type="noConversion"/>
  </si>
  <si>
    <t>趙○嫻</t>
    <phoneticPr fontId="4" type="noConversion"/>
  </si>
  <si>
    <t>設備組長</t>
  </si>
  <si>
    <t>連○棋</t>
    <phoneticPr fontId="4" type="noConversion"/>
  </si>
  <si>
    <t>四◇＊</t>
    <phoneticPr fontId="4" type="noConversion"/>
  </si>
  <si>
    <t>黃○軒</t>
    <phoneticPr fontId="4" type="noConversion"/>
  </si>
  <si>
    <t>2/11◇3/3</t>
    <phoneticPr fontId="4" type="noConversion"/>
  </si>
  <si>
    <t>黃○建</t>
    <phoneticPr fontId="4" type="noConversion"/>
  </si>
  <si>
    <t>註冊組長</t>
    <phoneticPr fontId="4" type="noConversion"/>
  </si>
  <si>
    <t>江○欣</t>
  </si>
  <si>
    <t>一五○＊</t>
    <phoneticPr fontId="4" type="noConversion"/>
  </si>
  <si>
    <t>陳○儒</t>
    <phoneticPr fontId="4" type="noConversion"/>
  </si>
  <si>
    <t>張○佳</t>
    <phoneticPr fontId="4" type="noConversion"/>
  </si>
  <si>
    <t>管理員</t>
    <phoneticPr fontId="4" type="noConversion"/>
  </si>
  <si>
    <t>王○勝</t>
    <phoneticPr fontId="4" type="noConversion"/>
  </si>
  <si>
    <t>四○＊</t>
    <phoneticPr fontId="4" type="noConversion"/>
  </si>
  <si>
    <t>林○辰</t>
    <phoneticPr fontId="4" type="noConversion"/>
  </si>
  <si>
    <t>◇</t>
    <phoneticPr fontId="4" type="noConversion"/>
  </si>
  <si>
    <t>尤○宇</t>
    <phoneticPr fontId="4" type="noConversion"/>
  </si>
  <si>
    <t>幹事</t>
  </si>
  <si>
    <t>黃○哲</t>
    <phoneticPr fontId="4" type="noConversion"/>
  </si>
  <si>
    <t>蔡○彤</t>
    <phoneticPr fontId="4" type="noConversion"/>
  </si>
  <si>
    <t>黃○君</t>
    <phoneticPr fontId="4" type="noConversion"/>
  </si>
  <si>
    <t>三五○</t>
    <phoneticPr fontId="4" type="noConversion"/>
  </si>
  <si>
    <t>一◇＊</t>
    <phoneticPr fontId="4" type="noConversion"/>
  </si>
  <si>
    <t>幹事</t>
    <phoneticPr fontId="4" type="noConversion"/>
  </si>
  <si>
    <t>吳○昀</t>
    <phoneticPr fontId="4" type="noConversion"/>
  </si>
  <si>
    <t>林○慶</t>
    <phoneticPr fontId="4" type="noConversion"/>
  </si>
  <si>
    <t>潘○方</t>
    <phoneticPr fontId="4" type="noConversion"/>
  </si>
  <si>
    <t>專任教練</t>
  </si>
  <si>
    <t>游○鈺</t>
    <phoneticPr fontId="4" type="noConversion"/>
  </si>
  <si>
    <t>代理</t>
  </si>
  <si>
    <t>楊○霖</t>
    <phoneticPr fontId="4" type="noConversion"/>
  </si>
  <si>
    <t>孫○傑</t>
    <phoneticPr fontId="4" type="noConversion"/>
  </si>
  <si>
    <t>◇</t>
  </si>
  <si>
    <t>射箭教練</t>
    <phoneticPr fontId="4" type="noConversion"/>
  </si>
  <si>
    <t>陳○宣</t>
    <phoneticPr fontId="4" type="noConversion"/>
  </si>
  <si>
    <t>徐○璇</t>
    <phoneticPr fontId="4" type="noConversion"/>
  </si>
  <si>
    <t>一四○</t>
    <phoneticPr fontId="4" type="noConversion"/>
  </si>
  <si>
    <t>郭○薄</t>
    <phoneticPr fontId="4" type="noConversion"/>
  </si>
  <si>
    <t>○</t>
    <phoneticPr fontId="4" type="noConversion"/>
  </si>
  <si>
    <t>代理教練</t>
    <phoneticPr fontId="4" type="noConversion"/>
  </si>
  <si>
    <t>鄒○偉</t>
    <phoneticPr fontId="4" type="noConversion"/>
  </si>
  <si>
    <t>張○喻</t>
    <phoneticPr fontId="4" type="noConversion"/>
  </si>
  <si>
    <t>楊○哪</t>
    <phoneticPr fontId="4" type="noConversion"/>
  </si>
  <si>
    <t>朱○生</t>
    <phoneticPr fontId="4" type="noConversion"/>
  </si>
  <si>
    <t>2/12○4/25</t>
    <phoneticPr fontId="4" type="noConversion"/>
  </si>
  <si>
    <t>游○丞</t>
    <phoneticPr fontId="4" type="noConversion"/>
  </si>
  <si>
    <t>謝○華</t>
  </si>
  <si>
    <t>協助行政</t>
  </si>
  <si>
    <t>温○南</t>
  </si>
  <si>
    <t>鄧○達</t>
  </si>
  <si>
    <t>專任</t>
  </si>
  <si>
    <t>陳○慧</t>
  </si>
  <si>
    <t>倪○旗</t>
  </si>
  <si>
    <t>林○娟</t>
    <phoneticPr fontId="4" type="noConversion"/>
  </si>
  <si>
    <t>管樂八甲</t>
    <phoneticPr fontId="4" type="noConversion"/>
  </si>
  <si>
    <t>許○宜</t>
  </si>
  <si>
    <t>呂○榮</t>
    <phoneticPr fontId="4" type="noConversion"/>
  </si>
  <si>
    <t>代理</t>
    <phoneticPr fontId="4" type="noConversion"/>
  </si>
  <si>
    <t>張○隆</t>
    <phoneticPr fontId="4" type="noConversion"/>
  </si>
  <si>
    <t>李○芬</t>
    <phoneticPr fontId="4" type="noConversion"/>
  </si>
  <si>
    <t>特教老師</t>
    <phoneticPr fontId="4" type="noConversion"/>
  </si>
  <si>
    <t>宗○涵</t>
    <phoneticPr fontId="4" type="noConversion"/>
  </si>
  <si>
    <t>顏○文</t>
    <phoneticPr fontId="4" type="noConversion"/>
  </si>
  <si>
    <t>張○琳</t>
    <phoneticPr fontId="4" type="noConversion"/>
  </si>
  <si>
    <t>賴○尹</t>
    <phoneticPr fontId="4" type="noConversion"/>
  </si>
  <si>
    <t>劉○柔</t>
    <phoneticPr fontId="4" type="noConversion"/>
  </si>
  <si>
    <t>莊○圭</t>
    <phoneticPr fontId="4" type="noConversion"/>
  </si>
  <si>
    <t>班上</t>
    <phoneticPr fontId="4" type="noConversion"/>
  </si>
  <si>
    <t>楊○臻</t>
    <phoneticPr fontId="4" type="noConversion"/>
  </si>
  <si>
    <t>二○2/18-3/26-6/4五＊</t>
    <phoneticPr fontId="4" type="noConversion"/>
  </si>
  <si>
    <t>李○凱</t>
    <phoneticPr fontId="4" type="noConversion"/>
  </si>
  <si>
    <t>林○鈴</t>
    <phoneticPr fontId="4" type="noConversion"/>
  </si>
  <si>
    <t>資訊</t>
  </si>
  <si>
    <t>廖○羽</t>
    <phoneticPr fontId="4" type="noConversion"/>
  </si>
  <si>
    <t>陳○芳</t>
    <phoneticPr fontId="4" type="noConversion"/>
  </si>
  <si>
    <t>2/11-3/14四○＊</t>
    <phoneticPr fontId="4" type="noConversion"/>
  </si>
  <si>
    <t>許○君</t>
    <phoneticPr fontId="4" type="noConversion"/>
  </si>
  <si>
    <t>助理員</t>
    <phoneticPr fontId="4" type="noConversion"/>
  </si>
  <si>
    <t>邱○豪</t>
    <phoneticPr fontId="4" type="noConversion"/>
  </si>
  <si>
    <t>張○怡</t>
    <phoneticPr fontId="4" type="noConversion"/>
  </si>
  <si>
    <t xml:space="preserve">紀○騰 </t>
  </si>
  <si>
    <t>警衛</t>
    <phoneticPr fontId="4" type="noConversion"/>
  </si>
  <si>
    <t>陳○良</t>
  </si>
  <si>
    <t>高○花</t>
    <phoneticPr fontId="4" type="noConversion"/>
  </si>
  <si>
    <t>白○綺</t>
    <phoneticPr fontId="4" type="noConversion"/>
  </si>
  <si>
    <t>陶藝老師</t>
    <phoneticPr fontId="4" type="noConversion"/>
  </si>
  <si>
    <t>林○廷</t>
  </si>
  <si>
    <t>置放917</t>
    <phoneticPr fontId="4" type="noConversion"/>
  </si>
  <si>
    <t>張○旬</t>
    <phoneticPr fontId="4" type="noConversion"/>
  </si>
  <si>
    <t>邱○琳</t>
    <phoneticPr fontId="4" type="noConversion"/>
  </si>
  <si>
    <t>三○2/12</t>
    <phoneticPr fontId="4" type="noConversion"/>
  </si>
  <si>
    <t>三◇始</t>
    <phoneticPr fontId="4" type="noConversion"/>
  </si>
  <si>
    <t>武○蓉</t>
    <phoneticPr fontId="4" type="noConversion"/>
  </si>
  <si>
    <t>放置位置</t>
  </si>
  <si>
    <t>學務處</t>
  </si>
  <si>
    <t>専任二</t>
  </si>
  <si>
    <t>大導室</t>
    <phoneticPr fontId="4" type="noConversion"/>
  </si>
  <si>
    <t>人事主任</t>
  </si>
  <si>
    <t>林○貞</t>
  </si>
  <si>
    <t>2天</t>
    <phoneticPr fontId="4" type="noConversion"/>
  </si>
  <si>
    <t>4/21親職教育補假</t>
  </si>
  <si>
    <t>會計主任</t>
  </si>
  <si>
    <t>洪○姎</t>
  </si>
  <si>
    <t>校長/總務</t>
  </si>
  <si>
    <t>洪○文</t>
  </si>
  <si>
    <t>合作社理監事會議</t>
    <phoneticPr fontId="4" type="noConversion"/>
  </si>
  <si>
    <t>林○瑩</t>
  </si>
  <si>
    <t>學務主任</t>
  </si>
  <si>
    <t>陳○祺</t>
  </si>
  <si>
    <t>12天</t>
    <phoneticPr fontId="4" type="noConversion"/>
  </si>
  <si>
    <t>八年級探勘隔宿七/九探勘校外教學</t>
    <phoneticPr fontId="4" type="noConversion"/>
  </si>
  <si>
    <t>出納組長</t>
  </si>
  <si>
    <t>1天</t>
    <phoneticPr fontId="4" type="noConversion"/>
  </si>
  <si>
    <t>衛生組長</t>
  </si>
  <si>
    <t>謝○漢</t>
  </si>
  <si>
    <t>三○＊</t>
  </si>
  <si>
    <t>連○棋</t>
  </si>
  <si>
    <t>四◇＊</t>
  </si>
  <si>
    <t>註冊組長</t>
  </si>
  <si>
    <t>一五○＊</t>
  </si>
  <si>
    <t>管理員</t>
  </si>
  <si>
    <t>王○勝</t>
  </si>
  <si>
    <t>四○＊</t>
  </si>
  <si>
    <t>游○鈺</t>
  </si>
  <si>
    <t>2/27,3/27,4/24,5/22,6/26蔬食日</t>
    <phoneticPr fontId="4" type="noConversion"/>
  </si>
  <si>
    <t>射箭教練</t>
  </si>
  <si>
    <t>陳○宣</t>
  </si>
  <si>
    <t>代理教練</t>
  </si>
  <si>
    <t>鄒○偉</t>
  </si>
  <si>
    <t>零訂</t>
  </si>
  <si>
    <t>一四○</t>
  </si>
  <si>
    <t>訂2/13,17,20,24,27,3/3,6,10,13,17,20,24,27,31,4/7,10,14,17,24,28,5/1,5,8,12,15,19,22,26,29,6/2,5,9,12,16,19,23,26,30計38天1824元</t>
    <phoneticPr fontId="4" type="noConversion"/>
  </si>
  <si>
    <t>朱○生</t>
  </si>
  <si>
    <t>2/12-4/25計45天2160元</t>
    <phoneticPr fontId="4" type="noConversion"/>
  </si>
  <si>
    <t>4/11校外教學</t>
    <phoneticPr fontId="4" type="noConversion"/>
  </si>
  <si>
    <t>3/3,10</t>
    <phoneticPr fontId="4" type="noConversion"/>
  </si>
  <si>
    <t>木管/銅管管樂全國賽</t>
    <phoneticPr fontId="4" type="noConversion"/>
  </si>
  <si>
    <t>四◇2/20始</t>
    <phoneticPr fontId="4" type="noConversion"/>
  </si>
  <si>
    <t>八九</t>
    <phoneticPr fontId="4" type="noConversion"/>
  </si>
  <si>
    <t>呂○榮</t>
  </si>
  <si>
    <t>2/12,19,20,21,26,3/3,11,17,18,19</t>
    <phoneticPr fontId="4" type="noConversion"/>
  </si>
  <si>
    <t>10天</t>
    <phoneticPr fontId="4" type="noConversion"/>
  </si>
  <si>
    <t>賴○尹</t>
  </si>
  <si>
    <t>三四○</t>
  </si>
  <si>
    <t>3/27,28隔宿</t>
  </si>
  <si>
    <t>楊○臻</t>
  </si>
  <si>
    <t>二○</t>
    <phoneticPr fontId="4" type="noConversion"/>
  </si>
  <si>
    <t>訂2/18-4/29計11天528元</t>
    <phoneticPr fontId="4" type="noConversion"/>
  </si>
  <si>
    <t>3/27技藝競賽光啟高中</t>
  </si>
  <si>
    <t>管樂七乙</t>
  </si>
  <si>
    <t>郭○嘉</t>
  </si>
  <si>
    <t>3/13,4/24,6/26</t>
    <phoneticPr fontId="4" type="noConversion"/>
  </si>
  <si>
    <t>3天</t>
    <phoneticPr fontId="4" type="noConversion"/>
  </si>
  <si>
    <t>5/27-29校外教學6/5畢業典禮</t>
    <phoneticPr fontId="4" type="noConversion"/>
  </si>
  <si>
    <t>沈○原</t>
  </si>
  <si>
    <t>一四○＊</t>
  </si>
  <si>
    <t>一四◇</t>
  </si>
  <si>
    <t>鍾○</t>
  </si>
  <si>
    <t>二四○</t>
  </si>
  <si>
    <t>訂2/11,13,18,20,25,27,3/4,6,11,13,18,20,25,27,4/1,8,10,15,17,22,24,29,5/1,6,8,13,15,20,22,6/3(2/27)計30-1天1392元</t>
    <phoneticPr fontId="4" type="noConversion"/>
  </si>
  <si>
    <t>張○玲</t>
  </si>
  <si>
    <t>三四◇</t>
  </si>
  <si>
    <t xml:space="preserve">邱○樺 </t>
  </si>
  <si>
    <t>5/27-29校外教學6/5畢業典禮</t>
  </si>
  <si>
    <t>蕭○如</t>
  </si>
  <si>
    <t>訂2/11,13,18,20,25,27,3/4,6,11,13,18,20,25,4/1,8,10,15,17,22,24,29,5/1,6,8,13,15,20,22,27,29,6/3,5,10,12,17,19,24,26(2/27)計38-1天1776元</t>
    <phoneticPr fontId="4" type="noConversion"/>
  </si>
  <si>
    <t>葉○娟</t>
  </si>
  <si>
    <t>特教老師</t>
  </si>
  <si>
    <t>宗○涵</t>
  </si>
  <si>
    <t>3/27,28隔宿</t>
    <phoneticPr fontId="4" type="noConversion"/>
  </si>
  <si>
    <t>李○璇</t>
  </si>
  <si>
    <t>一三○</t>
  </si>
  <si>
    <t>訂2/12,17,19,24,26,3/3,5,10,12,17,19,24,26,31,4/2,7,9,14,16,23,28,30,5/5,7,12,14,19,21,26,28,6/2,4,9,11,16,18,23,25,30計39天1872元</t>
    <phoneticPr fontId="4" type="noConversion"/>
  </si>
  <si>
    <t>3/24停訂餐</t>
    <phoneticPr fontId="4" type="noConversion"/>
  </si>
  <si>
    <t>黃○軒</t>
  </si>
  <si>
    <t>2/12-2/27,3/4-6/30停訂餐</t>
    <phoneticPr fontId="4" type="noConversion"/>
  </si>
  <si>
    <t>林○慶</t>
  </si>
  <si>
    <t>七八</t>
    <phoneticPr fontId="4" type="noConversion"/>
  </si>
  <si>
    <t>徐○璇</t>
  </si>
  <si>
    <t>張○喻</t>
  </si>
  <si>
    <t>2/12,19,26,3/5,12,19,26,4/2,9,16,23,30,5/7,14,21,28,6/4,11,18,25(3/7)</t>
    <phoneticPr fontId="4" type="noConversion"/>
  </si>
  <si>
    <t>20+1天</t>
    <phoneticPr fontId="4" type="noConversion"/>
  </si>
  <si>
    <t>游○丞</t>
  </si>
  <si>
    <t>七九</t>
    <phoneticPr fontId="4" type="noConversion"/>
  </si>
  <si>
    <t>林○娟</t>
  </si>
  <si>
    <t>七八九</t>
    <phoneticPr fontId="4" type="noConversion"/>
  </si>
  <si>
    <t>張○隆</t>
  </si>
  <si>
    <t>3/31,4/1</t>
    <phoneticPr fontId="4" type="noConversion"/>
  </si>
  <si>
    <t>陳○芳</t>
  </si>
  <si>
    <t>2/13,20,27,3/6,13,20,27,4/10,17,24,5/1,8,15,22,29,6/5,12,19,26,3/17-6/30停訂餐</t>
    <phoneticPr fontId="4" type="noConversion"/>
  </si>
  <si>
    <t>19天</t>
    <phoneticPr fontId="4" type="noConversion"/>
  </si>
  <si>
    <t>張○琳</t>
  </si>
  <si>
    <t>2/14,17,21,24,3/3,7,10,14,17,21,24,28,31,4/7,14,18,25,28,5/2,5,9,12,16,19,23,26,6/2,6,9,13,16,20,23,27,30(5/7,8)</t>
    <phoneticPr fontId="4" type="noConversion"/>
  </si>
  <si>
    <t>35+2天</t>
    <phoneticPr fontId="4" type="noConversion"/>
  </si>
  <si>
    <t>高○花</t>
  </si>
  <si>
    <t>訂2/12,13,19,20,26,27,3/5,6,12,13,19,20,27,4/2,9,10,16,17,23,24,30,5/1,7,8,15,21,22,28,29,6/4,5,11,12,18,19,25,26計37天1776元</t>
    <phoneticPr fontId="4" type="noConversion"/>
  </si>
  <si>
    <t>張○旬</t>
  </si>
  <si>
    <t>三○</t>
  </si>
  <si>
    <t>訂2/12,19,26,3/5,12,19,4/2,9,16,23,30,5/7,21,28,6/4,11,18,25計18天864元</t>
    <phoneticPr fontId="4" type="noConversion"/>
  </si>
  <si>
    <t>3/25二3/26三5/13二5/14三6/27五6/30一段考</t>
  </si>
  <si>
    <t>邱○琳</t>
  </si>
  <si>
    <t>三◇</t>
    <phoneticPr fontId="4" type="noConversion"/>
  </si>
  <si>
    <t>張○懿</t>
  </si>
  <si>
    <t>一二○＊</t>
    <phoneticPr fontId="4" type="noConversion"/>
  </si>
  <si>
    <t>陳○仁</t>
  </si>
  <si>
    <t>游○婷</t>
  </si>
  <si>
    <t>五○＊</t>
  </si>
  <si>
    <t>2/14,21,3/7,14,21,28,4/18,25,5/2,9,16,23,6/6,13,20,27</t>
    <phoneticPr fontId="4" type="noConversion"/>
  </si>
  <si>
    <t>16天</t>
    <phoneticPr fontId="4" type="noConversion"/>
  </si>
  <si>
    <t>4/11七年級校外教學</t>
  </si>
  <si>
    <t>簡○君</t>
  </si>
  <si>
    <t>陳○華</t>
  </si>
  <si>
    <t>2/13,17,20,24,27,3/3,6,10,13,17,20,24,27,31,4/7,10,14,17,24,28,5/1,5,8,12,15,19,22,26,29,6/2,5,9,12,16,19,23,26,30</t>
    <phoneticPr fontId="4" type="noConversion"/>
  </si>
  <si>
    <t>38天</t>
    <phoneticPr fontId="4" type="noConversion"/>
  </si>
  <si>
    <t>趙○嫻</t>
  </si>
  <si>
    <t>2/12,13,19,3/18,19,20</t>
    <phoneticPr fontId="4" type="noConversion"/>
  </si>
  <si>
    <t>6天</t>
    <phoneticPr fontId="4" type="noConversion"/>
  </si>
  <si>
    <t>黃○建</t>
  </si>
  <si>
    <t>3/7,14</t>
    <phoneticPr fontId="4" type="noConversion"/>
  </si>
  <si>
    <t>張○佳</t>
  </si>
  <si>
    <t>3/27,4/10,17,24,5/1,8,15,22,29,6/5,12,19,26(4/2)</t>
    <phoneticPr fontId="4" type="noConversion"/>
  </si>
  <si>
    <t>14天</t>
    <phoneticPr fontId="4" type="noConversion"/>
  </si>
  <si>
    <t>白○綺</t>
  </si>
  <si>
    <t>訂2/11-2/14計4天192元</t>
    <phoneticPr fontId="4" type="noConversion"/>
  </si>
  <si>
    <t>尤○宇</t>
  </si>
  <si>
    <t>黃○君</t>
  </si>
  <si>
    <t>15天</t>
    <phoneticPr fontId="4" type="noConversion"/>
  </si>
  <si>
    <t>另訂三五計29天1392元</t>
    <phoneticPr fontId="4" type="noConversion"/>
  </si>
  <si>
    <t>潘○方</t>
  </si>
  <si>
    <t>郭○薄</t>
  </si>
  <si>
    <t>九校外教學探勘</t>
    <phoneticPr fontId="4" type="noConversion"/>
  </si>
  <si>
    <t>二五◇</t>
  </si>
  <si>
    <t>3/25二3/26三5/13二5/14三6/27五6/30一段考2/20四4/17四4/18五4/28一九年級複習測驗</t>
    <phoneticPr fontId="4" type="noConversion"/>
  </si>
  <si>
    <t>校內成果展-終章野餐會(改便當)</t>
    <phoneticPr fontId="4" type="noConversion"/>
  </si>
  <si>
    <t>十一</t>
    <phoneticPr fontId="4" type="noConversion"/>
  </si>
  <si>
    <t>十二</t>
    <phoneticPr fontId="4" type="noConversion"/>
  </si>
  <si>
    <t>十三</t>
    <phoneticPr fontId="4" type="noConversion"/>
  </si>
  <si>
    <t>十四</t>
    <phoneticPr fontId="4" type="noConversion"/>
  </si>
  <si>
    <t>十五</t>
    <phoneticPr fontId="4" type="noConversion"/>
  </si>
  <si>
    <t>113學年度 第2學期 第11週-第15週 4/19-5/23  選餐廠商明細表</t>
  </si>
  <si>
    <t>113學年度 第2學期 第11週-第15週 4/19-5/23  選餐廠商明細表</t>
    <phoneticPr fontId="4" type="noConversion"/>
  </si>
  <si>
    <t>第11週廠商 4/22-4/25</t>
  </si>
  <si>
    <t>第12週廠商 4/28-5/2</t>
  </si>
  <si>
    <t>第13週廠商 5/5-5/9</t>
  </si>
  <si>
    <t>第14週廠商 5/12-5/16</t>
  </si>
  <si>
    <t>第15週廠商5/19-5/23</t>
  </si>
  <si>
    <t>第11週廠商 4/19-4/25</t>
  </si>
  <si>
    <t>第11週廠商 4/19-4/25</t>
    <phoneticPr fontId="4" type="noConversion"/>
  </si>
  <si>
    <t>第 11 週訂午餐表 4/22-4/25</t>
    <phoneticPr fontId="4" type="noConversion"/>
  </si>
  <si>
    <t>4/24○＊</t>
    <phoneticPr fontId="4" type="noConversion"/>
  </si>
  <si>
    <t>4/24三○＊</t>
    <phoneticPr fontId="4" type="noConversion"/>
  </si>
  <si>
    <t>4/24一五○＊</t>
    <phoneticPr fontId="4" type="noConversion"/>
  </si>
  <si>
    <t>4/24＊班上</t>
    <phoneticPr fontId="4" type="noConversion"/>
  </si>
  <si>
    <t>班上◇</t>
    <phoneticPr fontId="4" type="noConversion"/>
  </si>
  <si>
    <t>裕民田</t>
    <phoneticPr fontId="4" type="noConversion"/>
  </si>
  <si>
    <t>裕民田</t>
    <phoneticPr fontId="4" type="noConversion"/>
  </si>
  <si>
    <t>津味</t>
    <phoneticPr fontId="4" type="noConversion"/>
  </si>
  <si>
    <t>松晟</t>
    <phoneticPr fontId="4" type="noConversion"/>
  </si>
  <si>
    <t xml:space="preserve">沅益 </t>
    <phoneticPr fontId="4" type="noConversion"/>
  </si>
  <si>
    <t>松晟</t>
    <phoneticPr fontId="4" type="noConversion"/>
  </si>
  <si>
    <t xml:space="preserve">沅益 </t>
    <phoneticPr fontId="4" type="noConversion"/>
  </si>
  <si>
    <t>3/26,28,4/15</t>
    <phoneticPr fontId="4" type="noConversion"/>
  </si>
  <si>
    <t>九導新生報到行前會議(12:10會議室)</t>
    <phoneticPr fontId="4" type="noConversion"/>
  </si>
  <si>
    <t>2/17,24,3/3,10,17,24,31,4/7,14,28,5/5,12,19,26,6/2(4/16)</t>
    <phoneticPr fontId="4" type="noConversion"/>
  </si>
  <si>
    <t>15+1天</t>
    <phoneticPr fontId="4" type="noConversion"/>
  </si>
  <si>
    <t>2/14,17,21,24,3/3,7,10,14,17,21,24,28,31,4/7,14,18,25,28,5/2,5,9,12,16,19,23,26,6/2,6,9,13,16,20,23,27,30(3/13,4/24,6/26)4/8,16</t>
    <phoneticPr fontId="4" type="noConversion"/>
  </si>
  <si>
    <t>35+5天</t>
    <phoneticPr fontId="4" type="noConversion"/>
  </si>
  <si>
    <t>3/13,4/24,6/26(4/11)</t>
    <phoneticPr fontId="4" type="noConversion"/>
  </si>
  <si>
    <t>4天</t>
    <phoneticPr fontId="4" type="noConversion"/>
  </si>
  <si>
    <t>2/11-2/19,3/18,27,4/1,2,15,16,17,18</t>
    <phoneticPr fontId="4" type="noConversion"/>
  </si>
  <si>
    <t>2/12,19,26,3/5,12,19,26,4/2,9,16,23,30,5/7,14,21,28,6/4,11,18,25(2/18,3/3,4,6,11,13,18,25,28,31,4/11,15,17,18)</t>
    <phoneticPr fontId="4" type="noConversion"/>
  </si>
  <si>
    <t>25+14天</t>
    <phoneticPr fontId="4" type="noConversion"/>
  </si>
  <si>
    <t>訂2/12,13,19,20,26,27,3/5,6,12,13,19,20,4/2,9,10,16,17,23,24,30,5/1,7,8,15,21,22,28,29,6/4,5,11,12,18,19,25,26(4/16)計36-1=35天1680元</t>
    <phoneticPr fontId="4" type="noConversion"/>
  </si>
  <si>
    <t>加訂3/26-5/1一三四5/5-6/4一二三四(4/16)計15+19-1=33天1584元</t>
    <phoneticPr fontId="4" type="noConversion"/>
  </si>
  <si>
    <t>三五○＊</t>
    <phoneticPr fontId="4" type="noConversion"/>
  </si>
  <si>
    <t>三五◇</t>
    <phoneticPr fontId="4" type="noConversion"/>
  </si>
  <si>
    <t>2/11,17,18,24,25,3/3,4,10,11,17,18,24,25,31,4/1,7,8,14,15,22,28,29,5/5,6,12,13,19,20,26,27,6/2,3,9,10,16,17,23,24,30(4/16)</t>
    <phoneticPr fontId="4" type="noConversion"/>
  </si>
  <si>
    <t>39+1天</t>
    <phoneticPr fontId="4" type="noConversion"/>
  </si>
  <si>
    <t>三五○＊</t>
  </si>
  <si>
    <t>三五◇</t>
  </si>
  <si>
    <t>3/13,4/24,6/26(2/18,3/3,5,28,4/7,16,17)</t>
    <phoneticPr fontId="4" type="noConversion"/>
  </si>
  <si>
    <t>4/16,17,18</t>
    <phoneticPr fontId="4" type="noConversion"/>
  </si>
  <si>
    <t>訂2/12,13,19,20,26,27,3/5,6,12,13,19,20,4/2,9,10,16,17,23,24,30,5/1,7,8,15,21,22,28,29,6/4,5,11,12,18,19,25,26(4/17)計36-1=35天1680元</t>
    <phoneticPr fontId="4" type="noConversion"/>
  </si>
  <si>
    <t>2/25,26,27,3/14,17,18,19,20,21,4/8,11,17,18</t>
    <phoneticPr fontId="4" type="noConversion"/>
  </si>
  <si>
    <t>13天</t>
    <phoneticPr fontId="4" type="noConversion"/>
  </si>
  <si>
    <t>2/13,20,27,3/6,13,20,27,4/10,17,24,5/1,8,15,22,29,6/5,12,19,26(2/21,3/4,7,14,21,24,26,4/11,16,18)</t>
    <phoneticPr fontId="4" type="noConversion"/>
  </si>
  <si>
    <t>19+10天</t>
    <phoneticPr fontId="4" type="noConversion"/>
  </si>
  <si>
    <t>4/22三五○＊</t>
    <phoneticPr fontId="4" type="noConversion"/>
  </si>
  <si>
    <t>2/12,19,26,3/5,12,19,26,4/2,9,16,23,30,5/7,14,21,28,6/4,11,18,25五4/25,5/2,9,16,23,6/6,13,20,27(2/14,3/4,21,4/22)(+2/16)</t>
    <phoneticPr fontId="4" type="noConversion"/>
  </si>
  <si>
    <t>20+9+4天</t>
    <phoneticPr fontId="4" type="noConversion"/>
  </si>
  <si>
    <t>4/23四班上＊</t>
    <phoneticPr fontId="4" type="noConversion"/>
  </si>
  <si>
    <t>4/23○＊</t>
    <phoneticPr fontId="4" type="noConversion"/>
  </si>
  <si>
    <t>2/13,4/23</t>
    <phoneticPr fontId="4" type="noConversion"/>
  </si>
  <si>
    <t>4/25＊二五◇</t>
    <phoneticPr fontId="4" type="noConversion"/>
  </si>
  <si>
    <t>訂2/11,14,18,21,25,3/4,7,11,14,18,21,25,28,4/1,8,11,15,18,22,25,29,5/2,6,9,13,16,20,23,6/3(2/14,3/14,18,21)計29-4=26天1248元(+3/5)4/25停訂餐</t>
    <phoneticPr fontId="4" type="noConversion"/>
  </si>
  <si>
    <t>4/23,24○＊</t>
    <phoneticPr fontId="4" type="noConversion"/>
  </si>
  <si>
    <t>3/5,4/23,24</t>
    <phoneticPr fontId="4" type="noConversion"/>
  </si>
  <si>
    <t>2/12,3/12,18,25,27,28,4/2,7,8,11,15,16,29,5/12,27-29</t>
    <phoneticPr fontId="4" type="noConversion"/>
  </si>
  <si>
    <t>17天</t>
    <phoneticPr fontId="4" type="noConversion"/>
  </si>
  <si>
    <t>4/16,5/12</t>
    <phoneticPr fontId="4" type="noConversion"/>
  </si>
  <si>
    <t>2/13,20,27,3/6,13,20,27,4/10,17,24,5/1,8,15,22(4/2,11,16,23,5/12)</t>
    <phoneticPr fontId="4" type="noConversion"/>
  </si>
  <si>
    <t>14+5天</t>
    <phoneticPr fontId="4" type="noConversion"/>
  </si>
  <si>
    <t>4/16,29,5/12</t>
    <phoneticPr fontId="4" type="noConversion"/>
  </si>
  <si>
    <t>4/15,5/12</t>
    <phoneticPr fontId="4" type="noConversion"/>
  </si>
  <si>
    <t>2/13,20,27,3/6,13,20,27,4/10,17,24,5/1,8,15,22,29,6/5,12,19,26(3/14,17,5/12)</t>
    <phoneticPr fontId="4" type="noConversion"/>
  </si>
  <si>
    <t>19+3天</t>
    <phoneticPr fontId="4" type="noConversion"/>
  </si>
  <si>
    <t>4/25○＊</t>
    <phoneticPr fontId="4" type="noConversion"/>
  </si>
  <si>
    <t>4/18,25</t>
    <phoneticPr fontId="4" type="noConversion"/>
  </si>
  <si>
    <t>第 12 週訂午餐表 4/28-5/2</t>
    <phoneticPr fontId="4" type="noConversion"/>
  </si>
  <si>
    <t>4/29◇＊</t>
    <phoneticPr fontId="4" type="noConversion"/>
  </si>
  <si>
    <t>4/25停訂餐二五◇</t>
    <phoneticPr fontId="4" type="noConversion"/>
  </si>
  <si>
    <t>2/12○4/28</t>
    <phoneticPr fontId="4" type="noConversion"/>
  </si>
  <si>
    <t>4/29○＊</t>
    <phoneticPr fontId="4" type="noConversion"/>
  </si>
  <si>
    <t>4/18,25,28,5/2</t>
    <phoneticPr fontId="4" type="noConversion"/>
  </si>
  <si>
    <t>4/30○＊</t>
    <phoneticPr fontId="4" type="noConversion"/>
  </si>
  <si>
    <t>3/26,28,4/15,30</t>
    <phoneticPr fontId="4" type="noConversion"/>
  </si>
  <si>
    <t>4/30＊班上</t>
    <phoneticPr fontId="4" type="noConversion"/>
  </si>
  <si>
    <t>4/30四班上＊</t>
    <phoneticPr fontId="4" type="noConversion"/>
  </si>
  <si>
    <t>3/5,4/23,24,30</t>
    <phoneticPr fontId="4" type="noConversion"/>
  </si>
  <si>
    <t>3/7,14,4/30</t>
    <phoneticPr fontId="4" type="noConversion"/>
  </si>
  <si>
    <t>2/13,20,27,3/6,13,20,27,4/10,17,24,5/1,8,15,22(4/2,11,16,23,30,5/12)</t>
    <phoneticPr fontId="4" type="noConversion"/>
  </si>
  <si>
    <t>14+6天</t>
    <phoneticPr fontId="4" type="noConversion"/>
  </si>
  <si>
    <t>邱○蘋</t>
    <phoneticPr fontId="4" type="noConversion"/>
  </si>
  <si>
    <t>5/1○6/30</t>
    <phoneticPr fontId="4" type="noConversion"/>
  </si>
  <si>
    <t>5/1三五○＊</t>
    <phoneticPr fontId="4" type="noConversion"/>
  </si>
  <si>
    <t>2/12,19,26,3/5,12,19,26,4/2,9,16,23,30,5/7,14,21,28,6/4,11,18,25五4/25,5/2,9,16,23,6/6,13,20,27(2/14,3/4,21,4/22,5/1)(+2/16)</t>
    <phoneticPr fontId="4" type="noConversion"/>
  </si>
  <si>
    <t>20+9+5天</t>
    <phoneticPr fontId="4" type="noConversion"/>
  </si>
  <si>
    <t>二四○5/1停訂餐</t>
    <phoneticPr fontId="4" type="noConversion"/>
  </si>
  <si>
    <t>5/1○＊</t>
    <phoneticPr fontId="4" type="noConversion"/>
  </si>
  <si>
    <t>5/2＊班上◇</t>
    <phoneticPr fontId="4" type="noConversion"/>
  </si>
  <si>
    <t>2/27,5/1</t>
    <phoneticPr fontId="4" type="noConversion"/>
  </si>
  <si>
    <t>2/11-2/19,3/18,27,4/1,2,15,16,17,18,5/1</t>
    <phoneticPr fontId="4" type="noConversion"/>
  </si>
  <si>
    <t>4/9,5/2</t>
    <phoneticPr fontId="4" type="noConversion"/>
  </si>
  <si>
    <t>4/15,5/1,12</t>
    <phoneticPr fontId="4" type="noConversion"/>
  </si>
  <si>
    <t>5/2四◇＊</t>
    <phoneticPr fontId="4" type="noConversion"/>
  </si>
  <si>
    <t>5/2四○＊</t>
    <phoneticPr fontId="4" type="noConversion"/>
  </si>
  <si>
    <t>4/29,5/2三○＊</t>
    <phoneticPr fontId="4" type="noConversion"/>
  </si>
  <si>
    <t>5/2○＊</t>
    <phoneticPr fontId="4" type="noConversion"/>
  </si>
  <si>
    <t>2/13,20,27,3/6,13,20,27,4/10,17,24,5/1,8,15,22,29,6/5,12,19,26(3/14,17,5/2,12)</t>
    <phoneticPr fontId="4" type="noConversion"/>
  </si>
  <si>
    <t>19+4天</t>
    <phoneticPr fontId="4" type="noConversion"/>
  </si>
  <si>
    <t>2/13,20,27,3/6,13,20,27,4/10,17,24,5/1,8,15,22,29,6/5,12,19,26(2/21,3/4,7,14,21,24,26,4/11,16,18,5/2)</t>
    <phoneticPr fontId="4" type="noConversion"/>
  </si>
  <si>
    <t>19+11天</t>
    <phoneticPr fontId="4" type="noConversion"/>
  </si>
  <si>
    <t>2/12,19,26,3/5,12,19,26,4/2,9,16,23,30,5/7,14,21,28,6/4,11,18,25(2/18,3/3,4,6,11,13,18,25,28,31,4/11,15,17,18,29,5/2)</t>
    <phoneticPr fontId="4" type="noConversion"/>
  </si>
  <si>
    <t>25+16天</t>
    <phoneticPr fontId="4" type="noConversion"/>
  </si>
  <si>
    <t>3/3,10,4/22,5/2</t>
    <phoneticPr fontId="4" type="noConversion"/>
  </si>
  <si>
    <t>5/1停訂餐</t>
    <phoneticPr fontId="4" type="noConversion"/>
  </si>
  <si>
    <t>2/12,13,19,3/18,19,20,5/2,5,6</t>
    <phoneticPr fontId="4" type="noConversion"/>
  </si>
  <si>
    <t>9天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</si>
</sst>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m&quot;月&quot;d&quot;日&quot;"/>
    <numFmt numFmtId="178" formatCode="#,##0_ ;[Red]\-#,##0\ "/>
  </numFmts>
  <fonts count="13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1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2"/>
      <color indexed="9"/>
      <name val="新細明體"/>
      <family val="1"/>
      <charset val="136"/>
    </font>
    <font>
      <b/>
      <sz val="28"/>
      <name val="標楷體"/>
      <family val="4"/>
      <charset val="136"/>
    </font>
    <font>
      <b/>
      <sz val="20"/>
      <name val="新細明體"/>
      <family val="1"/>
      <charset val="136"/>
    </font>
    <font>
      <b/>
      <sz val="24"/>
      <name val="標楷體"/>
      <family val="4"/>
      <charset val="136"/>
    </font>
    <font>
      <sz val="10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>
      <alignment vertical="center"/>
    </xf>
  </cellStyleXfs>
  <cellXfs count="119">
    <xf numFmtId="0" fontId="0" fillId="0" borderId="0" xfId="0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5" fillId="4" borderId="5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6" fillId="5" borderId="6" xfId="0" applyFont="1" applyFill="1" applyBorder="1" applyAlignment="1">
      <alignment horizontal="center" vertical="center"/>
    </xf>
    <xf numFmtId="0" fontId="0" fillId="2" borderId="0" xfId="0" applyFill="1" applyAlignment="1">
      <alignment horizontal="center" wrapText="1"/>
    </xf>
    <xf numFmtId="0" fontId="0" fillId="0" borderId="0" xfId="0" applyFill="1"/>
    <xf numFmtId="177" fontId="6" fillId="5" borderId="6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0" fillId="0" borderId="0" xfId="0" applyAlignment="1">
      <alignment horizontal="left" vertic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ont="1" applyFill="1" applyAlignment="1">
      <alignment horizontal="center"/>
    </xf>
    <xf numFmtId="0" fontId="5" fillId="2" borderId="7" xfId="0" applyFont="1" applyFill="1" applyBorder="1" applyAlignment="1">
      <alignment horizontal="center" vertical="center"/>
    </xf>
    <xf numFmtId="176" fontId="5" fillId="4" borderId="8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/>
    <xf numFmtId="0" fontId="10" fillId="0" borderId="0" xfId="0" applyFont="1" applyFill="1" applyAlignment="1">
      <alignment horizontal="center" vertical="center"/>
    </xf>
    <xf numFmtId="178" fontId="10" fillId="0" borderId="11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 wrapText="1"/>
    </xf>
    <xf numFmtId="9" fontId="10" fillId="0" borderId="11" xfId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178" fontId="10" fillId="0" borderId="12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178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shrinkToFit="1"/>
    </xf>
    <xf numFmtId="0" fontId="10" fillId="5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0" fillId="0" borderId="5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0" fillId="3" borderId="5" xfId="0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/>
    </xf>
    <xf numFmtId="0" fontId="0" fillId="3" borderId="5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176" fontId="0" fillId="0" borderId="0" xfId="0" applyNumberForma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0" fillId="0" borderId="0" xfId="0" applyFill="1" applyBorder="1"/>
    <xf numFmtId="0" fontId="0" fillId="0" borderId="0" xfId="0" applyFill="1" applyAlignment="1">
      <alignment horizontal="left"/>
    </xf>
    <xf numFmtId="0" fontId="0" fillId="3" borderId="0" xfId="0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6" fontId="0" fillId="0" borderId="0" xfId="0" applyNumberFormat="1" applyFon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5" borderId="0" xfId="0" applyFont="1" applyFill="1" applyAlignment="1">
      <alignment horizontal="center"/>
    </xf>
    <xf numFmtId="176" fontId="0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0" fillId="5" borderId="0" xfId="0" applyFont="1" applyFill="1" applyAlignment="1">
      <alignment horizontal="center" vertical="center"/>
    </xf>
    <xf numFmtId="177" fontId="0" fillId="0" borderId="0" xfId="0" applyNumberFormat="1" applyFill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 shrinkToFi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5" xfId="0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C9E19-2A66-4789-B229-FF2F7563B2EF}">
  <dimension ref="A1:AQ83"/>
  <sheetViews>
    <sheetView topLeftCell="A59" zoomScale="50" zoomScaleNormal="50" workbookViewId="0">
      <selection activeCell="L67" sqref="L67"/>
    </sheetView>
  </sheetViews>
  <sheetFormatPr defaultColWidth="16.625" defaultRowHeight="75" customHeight="1" x14ac:dyDescent="0.25"/>
  <cols>
    <col min="1" max="6" width="16.625" style="33" customWidth="1"/>
    <col min="7" max="8" width="19.625" style="33" customWidth="1"/>
    <col min="9" max="11" width="19.625" style="36" customWidth="1"/>
    <col min="12" max="22" width="10.625" style="36" customWidth="1"/>
    <col min="23" max="28" width="10.625" style="33" customWidth="1"/>
    <col min="29" max="42" width="10.625" style="36" customWidth="1"/>
    <col min="43" max="16384" width="16.625" style="33"/>
  </cols>
  <sheetData>
    <row r="1" spans="1:42" ht="75" customHeight="1" x14ac:dyDescent="0.25">
      <c r="A1" s="112" t="s">
        <v>78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AA1" s="36"/>
      <c r="AB1" s="36"/>
      <c r="AM1" s="33"/>
      <c r="AN1" s="33"/>
      <c r="AO1" s="33"/>
      <c r="AP1" s="33"/>
    </row>
    <row r="2" spans="1:42" ht="75" customHeight="1" thickBot="1" x14ac:dyDescent="0.3">
      <c r="A2" s="111" t="s">
        <v>390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AB2" s="36"/>
      <c r="AM2" s="33"/>
      <c r="AN2" s="33"/>
      <c r="AO2" s="33"/>
      <c r="AP2" s="33"/>
    </row>
    <row r="3" spans="1:42" ht="75" customHeight="1" thickTop="1" thickBot="1" x14ac:dyDescent="0.3">
      <c r="A3" s="37" t="s">
        <v>79</v>
      </c>
      <c r="B3" s="38" t="s">
        <v>80</v>
      </c>
      <c r="C3" s="38" t="s">
        <v>81</v>
      </c>
      <c r="D3" s="39" t="s">
        <v>82</v>
      </c>
      <c r="E3" s="38" t="s">
        <v>83</v>
      </c>
      <c r="F3" s="40" t="s">
        <v>84</v>
      </c>
      <c r="G3" s="40" t="s">
        <v>397</v>
      </c>
      <c r="H3" s="40" t="s">
        <v>392</v>
      </c>
      <c r="I3" s="40" t="s">
        <v>393</v>
      </c>
      <c r="J3" s="40" t="s">
        <v>394</v>
      </c>
      <c r="K3" s="40" t="s">
        <v>395</v>
      </c>
      <c r="W3" s="36"/>
      <c r="AB3" s="36"/>
      <c r="AM3" s="33"/>
      <c r="AN3" s="33"/>
      <c r="AO3" s="33"/>
      <c r="AP3" s="33"/>
    </row>
    <row r="4" spans="1:42" ht="75" customHeight="1" thickTop="1" thickBot="1" x14ac:dyDescent="0.3">
      <c r="A4" s="37">
        <v>701</v>
      </c>
      <c r="B4" s="41">
        <v>28</v>
      </c>
      <c r="C4" s="41"/>
      <c r="D4" s="41">
        <f t="shared" ref="D4:D24" si="0">B4-C4-E4-F4</f>
        <v>25</v>
      </c>
      <c r="E4" s="40">
        <v>3</v>
      </c>
      <c r="F4" s="41"/>
      <c r="G4" s="41" t="s">
        <v>85</v>
      </c>
      <c r="H4" s="41" t="s">
        <v>85</v>
      </c>
      <c r="I4" s="41" t="s">
        <v>85</v>
      </c>
      <c r="J4" s="41" t="s">
        <v>85</v>
      </c>
      <c r="K4" s="41" t="s">
        <v>85</v>
      </c>
      <c r="W4" s="36"/>
    </row>
    <row r="5" spans="1:42" ht="75" customHeight="1" thickTop="1" thickBot="1" x14ac:dyDescent="0.3">
      <c r="A5" s="37">
        <v>702</v>
      </c>
      <c r="B5" s="42">
        <v>28</v>
      </c>
      <c r="C5" s="41"/>
      <c r="D5" s="41">
        <f t="shared" si="0"/>
        <v>23</v>
      </c>
      <c r="E5" s="40">
        <v>5</v>
      </c>
      <c r="F5" s="41"/>
      <c r="G5" s="41" t="s">
        <v>89</v>
      </c>
      <c r="H5" s="41" t="s">
        <v>87</v>
      </c>
      <c r="I5" s="41" t="s">
        <v>89</v>
      </c>
      <c r="J5" s="41" t="s">
        <v>87</v>
      </c>
      <c r="K5" s="41" t="s">
        <v>86</v>
      </c>
      <c r="W5" s="36"/>
    </row>
    <row r="6" spans="1:42" ht="75" customHeight="1" thickTop="1" thickBot="1" x14ac:dyDescent="0.3">
      <c r="A6" s="37">
        <v>703</v>
      </c>
      <c r="B6" s="42">
        <v>28</v>
      </c>
      <c r="C6" s="41"/>
      <c r="D6" s="41">
        <f t="shared" si="0"/>
        <v>26</v>
      </c>
      <c r="E6" s="40">
        <v>1</v>
      </c>
      <c r="F6" s="41">
        <v>1</v>
      </c>
      <c r="G6" s="41" t="s">
        <v>85</v>
      </c>
      <c r="H6" s="41" t="s">
        <v>85</v>
      </c>
      <c r="I6" s="41" t="s">
        <v>85</v>
      </c>
      <c r="J6" s="41" t="s">
        <v>85</v>
      </c>
      <c r="K6" s="41" t="s">
        <v>85</v>
      </c>
      <c r="W6" s="36"/>
    </row>
    <row r="7" spans="1:42" ht="75" customHeight="1" thickTop="1" thickBot="1" x14ac:dyDescent="0.3">
      <c r="A7" s="37">
        <v>704</v>
      </c>
      <c r="B7" s="42">
        <v>29</v>
      </c>
      <c r="C7" s="41"/>
      <c r="D7" s="41">
        <f t="shared" si="0"/>
        <v>26</v>
      </c>
      <c r="E7" s="40">
        <v>3</v>
      </c>
      <c r="F7" s="41"/>
      <c r="G7" s="41" t="s">
        <v>85</v>
      </c>
      <c r="H7" s="41" t="s">
        <v>88</v>
      </c>
      <c r="I7" s="41" t="s">
        <v>85</v>
      </c>
      <c r="J7" s="41" t="s">
        <v>88</v>
      </c>
      <c r="K7" s="41" t="s">
        <v>85</v>
      </c>
      <c r="W7" s="36"/>
    </row>
    <row r="8" spans="1:42" ht="75" customHeight="1" thickTop="1" thickBot="1" x14ac:dyDescent="0.3">
      <c r="A8" s="37">
        <v>705</v>
      </c>
      <c r="B8" s="42">
        <v>28</v>
      </c>
      <c r="C8" s="41"/>
      <c r="D8" s="41">
        <f t="shared" si="0"/>
        <v>28</v>
      </c>
      <c r="E8" s="40"/>
      <c r="F8" s="41"/>
      <c r="G8" s="41" t="s">
        <v>87</v>
      </c>
      <c r="H8" s="41" t="s">
        <v>85</v>
      </c>
      <c r="I8" s="41" t="s">
        <v>87</v>
      </c>
      <c r="J8" s="41" t="s">
        <v>87</v>
      </c>
      <c r="K8" s="41" t="s">
        <v>85</v>
      </c>
      <c r="W8" s="36"/>
    </row>
    <row r="9" spans="1:42" ht="75" customHeight="1" thickTop="1" thickBot="1" x14ac:dyDescent="0.3">
      <c r="A9" s="37">
        <v>706</v>
      </c>
      <c r="B9" s="42">
        <v>28</v>
      </c>
      <c r="C9" s="41"/>
      <c r="D9" s="41">
        <f t="shared" si="0"/>
        <v>24</v>
      </c>
      <c r="E9" s="40">
        <v>4</v>
      </c>
      <c r="F9" s="41"/>
      <c r="G9" s="41" t="s">
        <v>85</v>
      </c>
      <c r="H9" s="41" t="s">
        <v>85</v>
      </c>
      <c r="I9" s="41" t="s">
        <v>85</v>
      </c>
      <c r="J9" s="41" t="s">
        <v>85</v>
      </c>
      <c r="K9" s="41" t="s">
        <v>85</v>
      </c>
      <c r="W9" s="36"/>
    </row>
    <row r="10" spans="1:42" ht="75" customHeight="1" thickTop="1" thickBot="1" x14ac:dyDescent="0.3">
      <c r="A10" s="37">
        <v>707</v>
      </c>
      <c r="B10" s="41">
        <v>27</v>
      </c>
      <c r="C10" s="41"/>
      <c r="D10" s="41">
        <f t="shared" si="0"/>
        <v>26</v>
      </c>
      <c r="E10" s="40"/>
      <c r="F10" s="41">
        <v>1</v>
      </c>
      <c r="G10" s="41" t="s">
        <v>86</v>
      </c>
      <c r="H10" s="41" t="s">
        <v>87</v>
      </c>
      <c r="I10" s="41" t="s">
        <v>85</v>
      </c>
      <c r="J10" s="41" t="s">
        <v>89</v>
      </c>
      <c r="K10" s="41" t="s">
        <v>86</v>
      </c>
      <c r="W10" s="36"/>
    </row>
    <row r="11" spans="1:42" ht="75" customHeight="1" thickTop="1" thickBot="1" x14ac:dyDescent="0.3">
      <c r="A11" s="37">
        <v>708</v>
      </c>
      <c r="B11" s="41">
        <v>28</v>
      </c>
      <c r="C11" s="41"/>
      <c r="D11" s="41">
        <f t="shared" si="0"/>
        <v>27</v>
      </c>
      <c r="E11" s="43">
        <v>1</v>
      </c>
      <c r="F11" s="41"/>
      <c r="G11" s="41" t="s">
        <v>85</v>
      </c>
      <c r="H11" s="41" t="s">
        <v>89</v>
      </c>
      <c r="I11" s="41" t="s">
        <v>86</v>
      </c>
      <c r="J11" s="41" t="s">
        <v>87</v>
      </c>
      <c r="K11" s="41" t="s">
        <v>85</v>
      </c>
      <c r="W11" s="36"/>
    </row>
    <row r="12" spans="1:42" ht="75" customHeight="1" thickTop="1" thickBot="1" x14ac:dyDescent="0.3">
      <c r="A12" s="37">
        <v>709</v>
      </c>
      <c r="B12" s="41">
        <v>28</v>
      </c>
      <c r="C12" s="41"/>
      <c r="D12" s="41">
        <f t="shared" si="0"/>
        <v>26</v>
      </c>
      <c r="E12" s="40">
        <v>2</v>
      </c>
      <c r="F12" s="41"/>
      <c r="G12" s="41" t="s">
        <v>85</v>
      </c>
      <c r="H12" s="41" t="s">
        <v>87</v>
      </c>
      <c r="I12" s="41" t="s">
        <v>89</v>
      </c>
      <c r="J12" s="41" t="s">
        <v>85</v>
      </c>
      <c r="K12" s="41" t="s">
        <v>87</v>
      </c>
      <c r="W12" s="36"/>
    </row>
    <row r="13" spans="1:42" ht="75" customHeight="1" thickTop="1" thickBot="1" x14ac:dyDescent="0.3">
      <c r="A13" s="37">
        <v>710</v>
      </c>
      <c r="B13" s="41">
        <v>28</v>
      </c>
      <c r="C13" s="41"/>
      <c r="D13" s="41">
        <f t="shared" si="0"/>
        <v>25</v>
      </c>
      <c r="E13" s="40">
        <v>3</v>
      </c>
      <c r="F13" s="41"/>
      <c r="G13" s="41" t="s">
        <v>87</v>
      </c>
      <c r="H13" s="41" t="s">
        <v>86</v>
      </c>
      <c r="I13" s="41" t="s">
        <v>85</v>
      </c>
      <c r="J13" s="41" t="s">
        <v>87</v>
      </c>
      <c r="K13" s="41" t="s">
        <v>89</v>
      </c>
      <c r="W13" s="36"/>
    </row>
    <row r="14" spans="1:42" ht="75" customHeight="1" thickTop="1" thickBot="1" x14ac:dyDescent="0.3">
      <c r="A14" s="37">
        <v>711</v>
      </c>
      <c r="B14" s="41">
        <v>28</v>
      </c>
      <c r="C14" s="41"/>
      <c r="D14" s="41">
        <f t="shared" si="0"/>
        <v>25</v>
      </c>
      <c r="E14" s="40">
        <v>3</v>
      </c>
      <c r="F14" s="41"/>
      <c r="G14" s="41" t="s">
        <v>87</v>
      </c>
      <c r="H14" s="41" t="s">
        <v>89</v>
      </c>
      <c r="I14" s="41" t="s">
        <v>87</v>
      </c>
      <c r="J14" s="41" t="s">
        <v>89</v>
      </c>
      <c r="K14" s="41" t="s">
        <v>87</v>
      </c>
      <c r="W14" s="36"/>
    </row>
    <row r="15" spans="1:42" ht="75" customHeight="1" thickTop="1" thickBot="1" x14ac:dyDescent="0.3">
      <c r="A15" s="37">
        <v>712</v>
      </c>
      <c r="B15" s="41">
        <v>28</v>
      </c>
      <c r="C15" s="41"/>
      <c r="D15" s="41">
        <f t="shared" si="0"/>
        <v>26</v>
      </c>
      <c r="E15" s="40">
        <v>2</v>
      </c>
      <c r="F15" s="41"/>
      <c r="G15" s="41" t="s">
        <v>87</v>
      </c>
      <c r="H15" s="41" t="s">
        <v>89</v>
      </c>
      <c r="I15" s="41" t="s">
        <v>87</v>
      </c>
      <c r="J15" s="41" t="s">
        <v>89</v>
      </c>
      <c r="K15" s="41" t="s">
        <v>87</v>
      </c>
      <c r="W15" s="36"/>
    </row>
    <row r="16" spans="1:42" ht="75" customHeight="1" thickTop="1" thickBot="1" x14ac:dyDescent="0.3">
      <c r="A16" s="37">
        <v>713</v>
      </c>
      <c r="B16" s="41">
        <v>28</v>
      </c>
      <c r="C16" s="41">
        <v>1</v>
      </c>
      <c r="D16" s="41">
        <f t="shared" si="0"/>
        <v>22</v>
      </c>
      <c r="E16" s="40">
        <v>4</v>
      </c>
      <c r="F16" s="41">
        <v>1</v>
      </c>
      <c r="G16" s="41" t="s">
        <v>86</v>
      </c>
      <c r="H16" s="41" t="s">
        <v>86</v>
      </c>
      <c r="I16" s="41" t="s">
        <v>89</v>
      </c>
      <c r="J16" s="41" t="s">
        <v>85</v>
      </c>
      <c r="K16" s="41" t="s">
        <v>87</v>
      </c>
      <c r="W16" s="36"/>
    </row>
    <row r="17" spans="1:42" ht="75" customHeight="1" thickTop="1" thickBot="1" x14ac:dyDescent="0.3">
      <c r="A17" s="37">
        <v>714</v>
      </c>
      <c r="B17" s="42">
        <v>28</v>
      </c>
      <c r="C17" s="41"/>
      <c r="D17" s="41">
        <f t="shared" si="0"/>
        <v>24</v>
      </c>
      <c r="E17" s="40">
        <v>3</v>
      </c>
      <c r="F17" s="41">
        <v>1</v>
      </c>
      <c r="G17" s="41" t="s">
        <v>89</v>
      </c>
      <c r="H17" s="41" t="s">
        <v>85</v>
      </c>
      <c r="I17" s="41" t="s">
        <v>87</v>
      </c>
      <c r="J17" s="41" t="s">
        <v>404</v>
      </c>
      <c r="K17" s="41" t="s">
        <v>87</v>
      </c>
      <c r="W17" s="36"/>
    </row>
    <row r="18" spans="1:42" ht="75" customHeight="1" thickTop="1" thickBot="1" x14ac:dyDescent="0.3">
      <c r="A18" s="37">
        <v>715</v>
      </c>
      <c r="B18" s="42">
        <v>27</v>
      </c>
      <c r="C18" s="41"/>
      <c r="D18" s="41">
        <f t="shared" si="0"/>
        <v>27</v>
      </c>
      <c r="E18" s="43"/>
      <c r="F18" s="41"/>
      <c r="G18" s="41" t="s">
        <v>86</v>
      </c>
      <c r="H18" s="41" t="s">
        <v>85</v>
      </c>
      <c r="I18" s="41" t="s">
        <v>86</v>
      </c>
      <c r="J18" s="41" t="s">
        <v>85</v>
      </c>
      <c r="K18" s="41" t="s">
        <v>86</v>
      </c>
      <c r="W18" s="36"/>
    </row>
    <row r="19" spans="1:42" ht="75" customHeight="1" thickTop="1" thickBot="1" x14ac:dyDescent="0.3">
      <c r="A19" s="37">
        <v>716</v>
      </c>
      <c r="B19" s="41">
        <v>28</v>
      </c>
      <c r="C19" s="41"/>
      <c r="D19" s="41">
        <f t="shared" si="0"/>
        <v>25</v>
      </c>
      <c r="E19" s="43">
        <v>3</v>
      </c>
      <c r="F19" s="41"/>
      <c r="G19" s="41" t="s">
        <v>85</v>
      </c>
      <c r="H19" s="41" t="s">
        <v>85</v>
      </c>
      <c r="I19" s="41" t="s">
        <v>85</v>
      </c>
      <c r="J19" s="41" t="s">
        <v>85</v>
      </c>
      <c r="K19" s="41" t="s">
        <v>85</v>
      </c>
      <c r="N19" s="36" t="s">
        <v>43</v>
      </c>
      <c r="O19" s="36" t="s">
        <v>46</v>
      </c>
      <c r="P19" s="36" t="s">
        <v>49</v>
      </c>
      <c r="Q19" s="36" t="s">
        <v>51</v>
      </c>
      <c r="R19" s="36" t="s">
        <v>54</v>
      </c>
      <c r="W19" s="36"/>
      <c r="X19" s="36"/>
      <c r="Y19" s="36"/>
      <c r="Z19" s="36"/>
      <c r="AB19" s="36"/>
      <c r="AP19" s="33"/>
    </row>
    <row r="20" spans="1:42" ht="75" customHeight="1" thickTop="1" thickBot="1" x14ac:dyDescent="0.3">
      <c r="A20" s="37">
        <v>717</v>
      </c>
      <c r="B20" s="41">
        <v>28</v>
      </c>
      <c r="C20" s="41"/>
      <c r="D20" s="41">
        <f t="shared" si="0"/>
        <v>28</v>
      </c>
      <c r="E20" s="43"/>
      <c r="F20" s="41"/>
      <c r="G20" s="44" t="s">
        <v>85</v>
      </c>
      <c r="H20" s="44" t="s">
        <v>87</v>
      </c>
      <c r="I20" s="44" t="s">
        <v>85</v>
      </c>
      <c r="J20" s="44" t="s">
        <v>87</v>
      </c>
      <c r="K20" s="44" t="s">
        <v>85</v>
      </c>
      <c r="L20" s="45" t="s">
        <v>86</v>
      </c>
      <c r="M20" s="36">
        <f>SUM(N20:S20)</f>
        <v>13</v>
      </c>
      <c r="N20" s="36">
        <v>3</v>
      </c>
      <c r="O20" s="36">
        <v>2</v>
      </c>
      <c r="P20" s="46">
        <v>3</v>
      </c>
      <c r="Q20" s="46">
        <v>1</v>
      </c>
      <c r="R20" s="46">
        <v>4</v>
      </c>
      <c r="S20" s="46"/>
      <c r="T20" s="46"/>
      <c r="U20" s="46"/>
      <c r="V20" s="46"/>
      <c r="W20" s="46"/>
      <c r="X20" s="46"/>
      <c r="Y20" s="46"/>
      <c r="Z20" s="46"/>
      <c r="AA20" s="46"/>
    </row>
    <row r="21" spans="1:42" ht="75" customHeight="1" thickTop="1" thickBot="1" x14ac:dyDescent="0.3">
      <c r="A21" s="37">
        <v>718</v>
      </c>
      <c r="B21" s="41">
        <v>28</v>
      </c>
      <c r="C21" s="41"/>
      <c r="D21" s="41">
        <f t="shared" si="0"/>
        <v>28</v>
      </c>
      <c r="E21" s="40"/>
      <c r="F21" s="41"/>
      <c r="G21" s="41" t="s">
        <v>407</v>
      </c>
      <c r="H21" s="41" t="s">
        <v>408</v>
      </c>
      <c r="I21" s="41" t="s">
        <v>89</v>
      </c>
      <c r="J21" s="41" t="s">
        <v>87</v>
      </c>
      <c r="K21" s="41" t="s">
        <v>86</v>
      </c>
      <c r="L21" s="46" t="s">
        <v>87</v>
      </c>
      <c r="M21" s="36">
        <f t="shared" ref="M21:M24" si="1">SUM(N21:S21)</f>
        <v>29</v>
      </c>
      <c r="N21" s="36">
        <v>6</v>
      </c>
      <c r="O21" s="36">
        <v>6</v>
      </c>
      <c r="P21" s="46">
        <v>5</v>
      </c>
      <c r="Q21" s="46">
        <v>7</v>
      </c>
      <c r="R21" s="46">
        <v>5</v>
      </c>
      <c r="S21" s="46"/>
      <c r="T21" s="46"/>
      <c r="U21" s="46"/>
      <c r="V21" s="46"/>
      <c r="W21" s="46"/>
      <c r="X21" s="46"/>
      <c r="Y21" s="46"/>
      <c r="Z21" s="46"/>
      <c r="AA21" s="46"/>
      <c r="AB21" s="36"/>
    </row>
    <row r="22" spans="1:42" ht="75" customHeight="1" thickTop="1" thickBot="1" x14ac:dyDescent="0.3">
      <c r="A22" s="37">
        <v>719</v>
      </c>
      <c r="B22" s="42">
        <v>28</v>
      </c>
      <c r="C22" s="41"/>
      <c r="D22" s="41">
        <f t="shared" si="0"/>
        <v>25</v>
      </c>
      <c r="E22" s="40">
        <v>2</v>
      </c>
      <c r="F22" s="41">
        <v>1</v>
      </c>
      <c r="G22" s="41" t="s">
        <v>89</v>
      </c>
      <c r="H22" s="41" t="s">
        <v>88</v>
      </c>
      <c r="I22" s="41" t="s">
        <v>89</v>
      </c>
      <c r="J22" s="41" t="s">
        <v>89</v>
      </c>
      <c r="K22" s="41" t="s">
        <v>88</v>
      </c>
      <c r="L22" s="46" t="s">
        <v>85</v>
      </c>
      <c r="M22" s="36">
        <f t="shared" si="1"/>
        <v>44</v>
      </c>
      <c r="N22" s="36">
        <v>8</v>
      </c>
      <c r="O22" s="36">
        <v>10</v>
      </c>
      <c r="P22" s="46">
        <v>8</v>
      </c>
      <c r="Q22" s="46">
        <v>8</v>
      </c>
      <c r="R22" s="46">
        <v>10</v>
      </c>
      <c r="S22" s="46"/>
      <c r="T22" s="46"/>
      <c r="U22" s="46"/>
      <c r="V22" s="46"/>
      <c r="W22" s="46"/>
      <c r="X22" s="46"/>
      <c r="Y22" s="46"/>
      <c r="Z22" s="46"/>
      <c r="AA22" s="36"/>
      <c r="AB22" s="46"/>
      <c r="AC22" s="46"/>
    </row>
    <row r="23" spans="1:42" ht="75" customHeight="1" thickTop="1" thickBot="1" x14ac:dyDescent="0.3">
      <c r="A23" s="37">
        <v>720</v>
      </c>
      <c r="B23" s="42">
        <v>23</v>
      </c>
      <c r="C23" s="41"/>
      <c r="D23" s="41">
        <f t="shared" si="0"/>
        <v>21</v>
      </c>
      <c r="E23" s="40">
        <v>2</v>
      </c>
      <c r="F23" s="41"/>
      <c r="G23" s="41" t="s">
        <v>87</v>
      </c>
      <c r="H23" s="41" t="s">
        <v>88</v>
      </c>
      <c r="I23" s="41" t="s">
        <v>86</v>
      </c>
      <c r="J23" s="41" t="s">
        <v>89</v>
      </c>
      <c r="K23" s="41" t="s">
        <v>89</v>
      </c>
      <c r="L23" s="46" t="s">
        <v>90</v>
      </c>
      <c r="M23" s="36">
        <f t="shared" si="1"/>
        <v>19</v>
      </c>
      <c r="N23" s="36">
        <v>4</v>
      </c>
      <c r="O23" s="36">
        <v>3</v>
      </c>
      <c r="P23" s="46">
        <v>5</v>
      </c>
      <c r="Q23" s="46">
        <v>5</v>
      </c>
      <c r="R23" s="46">
        <v>2</v>
      </c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</row>
    <row r="24" spans="1:42" ht="75" customHeight="1" thickTop="1" thickBot="1" x14ac:dyDescent="0.3">
      <c r="A24" s="37">
        <v>721</v>
      </c>
      <c r="B24" s="42">
        <v>26</v>
      </c>
      <c r="C24" s="41"/>
      <c r="D24" s="41">
        <f t="shared" si="0"/>
        <v>22</v>
      </c>
      <c r="E24" s="43">
        <v>4</v>
      </c>
      <c r="F24" s="41"/>
      <c r="G24" s="41" t="s">
        <v>87</v>
      </c>
      <c r="H24" s="41" t="s">
        <v>87</v>
      </c>
      <c r="I24" s="41" t="s">
        <v>87</v>
      </c>
      <c r="J24" s="41" t="s">
        <v>87</v>
      </c>
      <c r="K24" s="41" t="s">
        <v>85</v>
      </c>
      <c r="L24" s="36">
        <v>21</v>
      </c>
      <c r="M24" s="36">
        <f t="shared" si="1"/>
        <v>105</v>
      </c>
      <c r="N24" s="36">
        <f t="shared" ref="N24:S24" si="2">SUM(N20:N23)</f>
        <v>21</v>
      </c>
      <c r="O24" s="36">
        <f t="shared" si="2"/>
        <v>21</v>
      </c>
      <c r="P24" s="36">
        <f t="shared" si="2"/>
        <v>21</v>
      </c>
      <c r="Q24" s="36">
        <f t="shared" si="2"/>
        <v>21</v>
      </c>
      <c r="R24" s="36">
        <f t="shared" si="2"/>
        <v>21</v>
      </c>
      <c r="S24" s="36">
        <f t="shared" si="2"/>
        <v>0</v>
      </c>
      <c r="T24" s="46"/>
      <c r="U24" s="46"/>
      <c r="V24" s="46"/>
      <c r="W24" s="46"/>
      <c r="X24" s="46"/>
      <c r="Y24" s="36"/>
      <c r="Z24" s="36"/>
      <c r="AA24" s="36"/>
      <c r="AB24" s="46"/>
      <c r="AC24" s="46"/>
    </row>
    <row r="25" spans="1:42" ht="75" customHeight="1" thickTop="1" x14ac:dyDescent="0.25">
      <c r="A25" s="47" t="s">
        <v>76</v>
      </c>
      <c r="B25" s="48">
        <f>SUM(B4:B24)</f>
        <v>580</v>
      </c>
      <c r="C25" s="48">
        <f>SUM(C4:C24)</f>
        <v>1</v>
      </c>
      <c r="D25" s="48">
        <f>SUM(D4:D24)</f>
        <v>529</v>
      </c>
      <c r="E25" s="48">
        <f>SUM(E4:E24)</f>
        <v>45</v>
      </c>
      <c r="F25" s="48">
        <f>SUM(F4:F24)</f>
        <v>5</v>
      </c>
      <c r="G25" s="48"/>
      <c r="H25" s="48"/>
      <c r="I25" s="48"/>
      <c r="J25" s="48"/>
      <c r="K25" s="48"/>
      <c r="W25" s="36"/>
      <c r="AB25" s="46"/>
      <c r="AC25" s="46"/>
      <c r="AO25" s="33"/>
      <c r="AP25" s="33"/>
    </row>
    <row r="26" spans="1:42" ht="75" customHeight="1" x14ac:dyDescent="0.25">
      <c r="A26" s="112" t="s">
        <v>78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</row>
    <row r="27" spans="1:42" ht="75" customHeight="1" thickBot="1" x14ac:dyDescent="0.3">
      <c r="A27" s="111" t="s">
        <v>389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</row>
    <row r="28" spans="1:42" ht="75" customHeight="1" thickTop="1" thickBot="1" x14ac:dyDescent="0.3">
      <c r="A28" s="37" t="s">
        <v>79</v>
      </c>
      <c r="B28" s="38" t="s">
        <v>80</v>
      </c>
      <c r="C28" s="38" t="s">
        <v>81</v>
      </c>
      <c r="D28" s="39" t="s">
        <v>82</v>
      </c>
      <c r="E28" s="38" t="s">
        <v>83</v>
      </c>
      <c r="F28" s="40" t="s">
        <v>84</v>
      </c>
      <c r="G28" s="40" t="s">
        <v>396</v>
      </c>
      <c r="H28" s="40" t="s">
        <v>392</v>
      </c>
      <c r="I28" s="40" t="s">
        <v>393</v>
      </c>
      <c r="J28" s="40" t="s">
        <v>394</v>
      </c>
      <c r="K28" s="40" t="s">
        <v>395</v>
      </c>
      <c r="W28" s="36"/>
    </row>
    <row r="29" spans="1:42" ht="75" customHeight="1" thickTop="1" thickBot="1" x14ac:dyDescent="0.3">
      <c r="A29" s="37">
        <v>801</v>
      </c>
      <c r="B29" s="41">
        <v>27</v>
      </c>
      <c r="C29" s="41"/>
      <c r="D29" s="41">
        <f t="shared" ref="D29:D46" si="3">B29-C29-E29-F29</f>
        <v>21</v>
      </c>
      <c r="E29" s="43">
        <v>6</v>
      </c>
      <c r="F29" s="41"/>
      <c r="G29" s="41" t="s">
        <v>85</v>
      </c>
      <c r="H29" s="41" t="s">
        <v>89</v>
      </c>
      <c r="I29" s="41" t="s">
        <v>85</v>
      </c>
      <c r="J29" s="41" t="s">
        <v>89</v>
      </c>
      <c r="K29" s="41" t="s">
        <v>85</v>
      </c>
      <c r="W29" s="36"/>
    </row>
    <row r="30" spans="1:42" ht="75" customHeight="1" thickTop="1" thickBot="1" x14ac:dyDescent="0.3">
      <c r="A30" s="37">
        <v>802</v>
      </c>
      <c r="B30" s="41">
        <v>28</v>
      </c>
      <c r="C30" s="41"/>
      <c r="D30" s="41">
        <f t="shared" si="3"/>
        <v>27</v>
      </c>
      <c r="E30" s="40"/>
      <c r="F30" s="41">
        <v>1</v>
      </c>
      <c r="G30" s="41" t="s">
        <v>86</v>
      </c>
      <c r="H30" s="41" t="s">
        <v>87</v>
      </c>
      <c r="I30" s="41" t="s">
        <v>88</v>
      </c>
      <c r="J30" s="41" t="s">
        <v>89</v>
      </c>
      <c r="K30" s="41" t="s">
        <v>87</v>
      </c>
      <c r="W30" s="36"/>
    </row>
    <row r="31" spans="1:42" ht="75" customHeight="1" thickTop="1" thickBot="1" x14ac:dyDescent="0.3">
      <c r="A31" s="37">
        <v>803</v>
      </c>
      <c r="B31" s="41">
        <v>28</v>
      </c>
      <c r="C31" s="41"/>
      <c r="D31" s="41">
        <f t="shared" si="3"/>
        <v>25</v>
      </c>
      <c r="E31" s="43">
        <v>2</v>
      </c>
      <c r="F31" s="41">
        <v>1</v>
      </c>
      <c r="G31" s="41" t="s">
        <v>89</v>
      </c>
      <c r="H31" s="41" t="s">
        <v>85</v>
      </c>
      <c r="I31" s="41" t="s">
        <v>89</v>
      </c>
      <c r="J31" s="41" t="s">
        <v>85</v>
      </c>
      <c r="K31" s="41" t="s">
        <v>89</v>
      </c>
      <c r="W31" s="36"/>
    </row>
    <row r="32" spans="1:42" ht="75" customHeight="1" thickTop="1" thickBot="1" x14ac:dyDescent="0.3">
      <c r="A32" s="37">
        <v>804</v>
      </c>
      <c r="B32" s="41">
        <v>29</v>
      </c>
      <c r="C32" s="41"/>
      <c r="D32" s="41">
        <f t="shared" si="3"/>
        <v>27</v>
      </c>
      <c r="E32" s="43">
        <v>1</v>
      </c>
      <c r="F32" s="41">
        <v>1</v>
      </c>
      <c r="G32" s="41" t="s">
        <v>87</v>
      </c>
      <c r="H32" s="41" t="s">
        <v>88</v>
      </c>
      <c r="I32" s="41" t="s">
        <v>87</v>
      </c>
      <c r="J32" s="41" t="s">
        <v>88</v>
      </c>
      <c r="K32" s="41" t="s">
        <v>88</v>
      </c>
      <c r="W32" s="36"/>
    </row>
    <row r="33" spans="1:42" ht="75" customHeight="1" thickTop="1" thickBot="1" x14ac:dyDescent="0.3">
      <c r="A33" s="37">
        <v>805</v>
      </c>
      <c r="B33" s="42">
        <v>29</v>
      </c>
      <c r="C33" s="41"/>
      <c r="D33" s="41">
        <f t="shared" si="3"/>
        <v>26</v>
      </c>
      <c r="E33" s="43">
        <v>3</v>
      </c>
      <c r="F33" s="41"/>
      <c r="G33" s="41" t="s">
        <v>87</v>
      </c>
      <c r="H33" s="41" t="s">
        <v>89</v>
      </c>
      <c r="I33" s="41" t="s">
        <v>86</v>
      </c>
      <c r="J33" s="41" t="s">
        <v>87</v>
      </c>
      <c r="K33" s="41" t="s">
        <v>89</v>
      </c>
      <c r="W33" s="36"/>
    </row>
    <row r="34" spans="1:42" ht="75" customHeight="1" thickTop="1" thickBot="1" x14ac:dyDescent="0.3">
      <c r="A34" s="37">
        <v>806</v>
      </c>
      <c r="B34" s="41">
        <v>29</v>
      </c>
      <c r="C34" s="41"/>
      <c r="D34" s="41">
        <f t="shared" si="3"/>
        <v>25</v>
      </c>
      <c r="E34" s="40">
        <v>3</v>
      </c>
      <c r="F34" s="41">
        <v>1</v>
      </c>
      <c r="G34" s="41" t="s">
        <v>87</v>
      </c>
      <c r="H34" s="41" t="s">
        <v>89</v>
      </c>
      <c r="I34" s="41" t="s">
        <v>86</v>
      </c>
      <c r="J34" s="41" t="s">
        <v>87</v>
      </c>
      <c r="K34" s="41" t="s">
        <v>89</v>
      </c>
      <c r="W34" s="36"/>
    </row>
    <row r="35" spans="1:42" ht="75" customHeight="1" thickTop="1" thickBot="1" x14ac:dyDescent="0.3">
      <c r="A35" s="37">
        <v>807</v>
      </c>
      <c r="B35" s="42">
        <v>30</v>
      </c>
      <c r="C35" s="41">
        <v>1</v>
      </c>
      <c r="D35" s="41">
        <f t="shared" si="3"/>
        <v>26</v>
      </c>
      <c r="E35" s="40">
        <v>1</v>
      </c>
      <c r="F35" s="41">
        <v>2</v>
      </c>
      <c r="G35" s="41" t="s">
        <v>87</v>
      </c>
      <c r="H35" s="41" t="s">
        <v>87</v>
      </c>
      <c r="I35" s="41" t="s">
        <v>85</v>
      </c>
      <c r="J35" s="41" t="s">
        <v>85</v>
      </c>
      <c r="K35" s="41" t="s">
        <v>87</v>
      </c>
      <c r="W35" s="36"/>
    </row>
    <row r="36" spans="1:42" ht="75" customHeight="1" thickTop="1" thickBot="1" x14ac:dyDescent="0.3">
      <c r="A36" s="37">
        <v>808</v>
      </c>
      <c r="B36" s="41">
        <v>29</v>
      </c>
      <c r="C36" s="41">
        <v>1</v>
      </c>
      <c r="D36" s="41">
        <f t="shared" si="3"/>
        <v>26</v>
      </c>
      <c r="E36" s="40">
        <v>2</v>
      </c>
      <c r="F36" s="41"/>
      <c r="G36" s="41" t="s">
        <v>85</v>
      </c>
      <c r="H36" s="41" t="s">
        <v>85</v>
      </c>
      <c r="I36" s="41" t="s">
        <v>85</v>
      </c>
      <c r="J36" s="41" t="s">
        <v>85</v>
      </c>
      <c r="K36" s="41" t="s">
        <v>85</v>
      </c>
      <c r="W36" s="36"/>
    </row>
    <row r="37" spans="1:42" ht="75" customHeight="1" thickTop="1" thickBot="1" x14ac:dyDescent="0.3">
      <c r="A37" s="37">
        <v>809</v>
      </c>
      <c r="B37" s="42">
        <v>29</v>
      </c>
      <c r="C37" s="41"/>
      <c r="D37" s="41">
        <f t="shared" si="3"/>
        <v>27</v>
      </c>
      <c r="E37" s="40">
        <v>2</v>
      </c>
      <c r="F37" s="41"/>
      <c r="G37" s="41" t="s">
        <v>407</v>
      </c>
      <c r="H37" s="41" t="s">
        <v>86</v>
      </c>
      <c r="I37" s="41" t="s">
        <v>407</v>
      </c>
      <c r="J37" s="41" t="s">
        <v>86</v>
      </c>
      <c r="K37" s="41" t="s">
        <v>407</v>
      </c>
      <c r="W37" s="36"/>
    </row>
    <row r="38" spans="1:42" ht="75" customHeight="1" thickTop="1" thickBot="1" x14ac:dyDescent="0.3">
      <c r="A38" s="37">
        <v>810</v>
      </c>
      <c r="B38" s="41">
        <v>28</v>
      </c>
      <c r="C38" s="41"/>
      <c r="D38" s="41">
        <f t="shared" si="3"/>
        <v>27</v>
      </c>
      <c r="E38" s="40">
        <v>1</v>
      </c>
      <c r="F38" s="41"/>
      <c r="G38" s="41" t="s">
        <v>85</v>
      </c>
      <c r="H38" s="41" t="s">
        <v>85</v>
      </c>
      <c r="I38" s="41" t="s">
        <v>85</v>
      </c>
      <c r="J38" s="41" t="s">
        <v>85</v>
      </c>
      <c r="K38" s="41" t="s">
        <v>85</v>
      </c>
      <c r="W38" s="36"/>
    </row>
    <row r="39" spans="1:42" ht="75" customHeight="1" thickTop="1" thickBot="1" x14ac:dyDescent="0.3">
      <c r="A39" s="37">
        <v>811</v>
      </c>
      <c r="B39" s="42">
        <v>25</v>
      </c>
      <c r="C39" s="41">
        <v>1</v>
      </c>
      <c r="D39" s="41">
        <f t="shared" si="3"/>
        <v>21</v>
      </c>
      <c r="E39" s="43">
        <v>2</v>
      </c>
      <c r="F39" s="41">
        <v>1</v>
      </c>
      <c r="G39" s="41" t="s">
        <v>87</v>
      </c>
      <c r="H39" s="41" t="s">
        <v>85</v>
      </c>
      <c r="I39" s="41" t="s">
        <v>89</v>
      </c>
      <c r="J39" s="41" t="s">
        <v>86</v>
      </c>
      <c r="K39" s="41" t="s">
        <v>87</v>
      </c>
      <c r="U39" s="33"/>
      <c r="V39" s="33"/>
      <c r="X39" s="36"/>
      <c r="Y39" s="36"/>
      <c r="AB39" s="36"/>
      <c r="AP39" s="33"/>
    </row>
    <row r="40" spans="1:42" ht="75" customHeight="1" thickTop="1" thickBot="1" x14ac:dyDescent="0.3">
      <c r="A40" s="37">
        <v>812</v>
      </c>
      <c r="B40" s="41">
        <v>29</v>
      </c>
      <c r="C40" s="41"/>
      <c r="D40" s="41">
        <f t="shared" si="3"/>
        <v>25</v>
      </c>
      <c r="E40" s="40">
        <v>4</v>
      </c>
      <c r="F40" s="41"/>
      <c r="G40" s="41" t="s">
        <v>85</v>
      </c>
      <c r="H40" s="41" t="s">
        <v>85</v>
      </c>
      <c r="I40" s="41" t="s">
        <v>85</v>
      </c>
      <c r="J40" s="41" t="s">
        <v>85</v>
      </c>
      <c r="K40" s="41" t="s">
        <v>85</v>
      </c>
      <c r="V40" s="33"/>
      <c r="Y40" s="36"/>
      <c r="Z40" s="36"/>
    </row>
    <row r="41" spans="1:42" ht="75" customHeight="1" thickTop="1" thickBot="1" x14ac:dyDescent="0.3">
      <c r="A41" s="37">
        <v>813</v>
      </c>
      <c r="B41" s="42">
        <v>28</v>
      </c>
      <c r="C41" s="41"/>
      <c r="D41" s="41">
        <f t="shared" si="3"/>
        <v>24</v>
      </c>
      <c r="E41" s="43">
        <v>3</v>
      </c>
      <c r="F41" s="41">
        <v>1</v>
      </c>
      <c r="G41" s="41" t="s">
        <v>86</v>
      </c>
      <c r="H41" s="41" t="s">
        <v>85</v>
      </c>
      <c r="I41" s="41" t="s">
        <v>86</v>
      </c>
      <c r="J41" s="41" t="s">
        <v>85</v>
      </c>
      <c r="K41" s="41" t="s">
        <v>86</v>
      </c>
      <c r="N41" s="36" t="s">
        <v>43</v>
      </c>
      <c r="O41" s="36" t="s">
        <v>46</v>
      </c>
      <c r="P41" s="36" t="s">
        <v>49</v>
      </c>
      <c r="Q41" s="36" t="s">
        <v>51</v>
      </c>
      <c r="R41" s="36" t="s">
        <v>54</v>
      </c>
      <c r="V41" s="33"/>
      <c r="Y41" s="36"/>
      <c r="Z41" s="36"/>
      <c r="AA41" s="36"/>
    </row>
    <row r="42" spans="1:42" ht="75" customHeight="1" thickTop="1" thickBot="1" x14ac:dyDescent="0.3">
      <c r="A42" s="37">
        <v>814</v>
      </c>
      <c r="B42" s="42">
        <v>27</v>
      </c>
      <c r="C42" s="41"/>
      <c r="D42" s="41">
        <f t="shared" si="3"/>
        <v>25</v>
      </c>
      <c r="E42" s="40">
        <v>2</v>
      </c>
      <c r="F42" s="41"/>
      <c r="G42" s="41" t="s">
        <v>86</v>
      </c>
      <c r="H42" s="41" t="s">
        <v>86</v>
      </c>
      <c r="I42" s="41" t="s">
        <v>86</v>
      </c>
      <c r="J42" s="41" t="s">
        <v>86</v>
      </c>
      <c r="K42" s="41" t="s">
        <v>86</v>
      </c>
      <c r="L42" s="45" t="s">
        <v>86</v>
      </c>
      <c r="M42" s="36">
        <f>SUM(N42:S42)</f>
        <v>21</v>
      </c>
      <c r="N42" s="46">
        <v>5</v>
      </c>
      <c r="O42" s="46">
        <v>3</v>
      </c>
      <c r="P42" s="46">
        <v>5</v>
      </c>
      <c r="Q42" s="46">
        <v>4</v>
      </c>
      <c r="R42" s="46">
        <v>4</v>
      </c>
      <c r="S42" s="46"/>
      <c r="T42" s="46"/>
      <c r="V42" s="33"/>
      <c r="Y42" s="36"/>
      <c r="Z42" s="36"/>
      <c r="AA42" s="36"/>
    </row>
    <row r="43" spans="1:42" ht="75" customHeight="1" thickTop="1" thickBot="1" x14ac:dyDescent="0.3">
      <c r="A43" s="37">
        <v>815</v>
      </c>
      <c r="B43" s="41">
        <v>29</v>
      </c>
      <c r="C43" s="41"/>
      <c r="D43" s="41">
        <f t="shared" si="3"/>
        <v>27</v>
      </c>
      <c r="E43" s="40">
        <v>2</v>
      </c>
      <c r="F43" s="41"/>
      <c r="G43" s="41" t="s">
        <v>86</v>
      </c>
      <c r="H43" s="41" t="s">
        <v>85</v>
      </c>
      <c r="I43" s="41" t="s">
        <v>89</v>
      </c>
      <c r="J43" s="41" t="s">
        <v>88</v>
      </c>
      <c r="K43" s="41" t="s">
        <v>86</v>
      </c>
      <c r="L43" s="46" t="s">
        <v>87</v>
      </c>
      <c r="M43" s="36">
        <f t="shared" ref="M43:M46" si="4">SUM(N43:S43)</f>
        <v>19</v>
      </c>
      <c r="N43" s="46">
        <v>7</v>
      </c>
      <c r="O43" s="46">
        <v>2</v>
      </c>
      <c r="P43" s="46">
        <v>3</v>
      </c>
      <c r="Q43" s="46">
        <v>2</v>
      </c>
      <c r="R43" s="46">
        <v>5</v>
      </c>
      <c r="S43" s="46"/>
      <c r="T43" s="46"/>
      <c r="V43" s="33"/>
      <c r="Y43" s="36"/>
      <c r="Z43" s="36"/>
      <c r="AA43" s="36"/>
      <c r="AB43" s="36"/>
      <c r="AO43" s="33"/>
      <c r="AP43" s="33"/>
    </row>
    <row r="44" spans="1:42" ht="75" customHeight="1" thickTop="1" thickBot="1" x14ac:dyDescent="0.3">
      <c r="A44" s="37">
        <v>816</v>
      </c>
      <c r="B44" s="41">
        <v>28</v>
      </c>
      <c r="C44" s="41"/>
      <c r="D44" s="41">
        <f t="shared" si="3"/>
        <v>27</v>
      </c>
      <c r="E44" s="40">
        <v>1</v>
      </c>
      <c r="F44" s="41"/>
      <c r="G44" s="41" t="s">
        <v>86</v>
      </c>
      <c r="H44" s="41" t="s">
        <v>86</v>
      </c>
      <c r="I44" s="41" t="s">
        <v>405</v>
      </c>
      <c r="J44" s="41" t="s">
        <v>86</v>
      </c>
      <c r="K44" s="41" t="s">
        <v>86</v>
      </c>
      <c r="L44" s="46" t="s">
        <v>85</v>
      </c>
      <c r="M44" s="36">
        <f t="shared" si="4"/>
        <v>31</v>
      </c>
      <c r="N44" s="46">
        <v>4</v>
      </c>
      <c r="O44" s="46">
        <v>8</v>
      </c>
      <c r="P44" s="36">
        <v>6</v>
      </c>
      <c r="Q44" s="46">
        <v>8</v>
      </c>
      <c r="R44" s="46">
        <v>5</v>
      </c>
      <c r="S44" s="46"/>
      <c r="T44" s="46"/>
      <c r="V44" s="33"/>
      <c r="Y44" s="36"/>
      <c r="Z44" s="36"/>
      <c r="AA44" s="36"/>
      <c r="AB44" s="36"/>
      <c r="AM44" s="33"/>
      <c r="AN44" s="33"/>
      <c r="AO44" s="33"/>
      <c r="AP44" s="33"/>
    </row>
    <row r="45" spans="1:42" ht="75" customHeight="1" thickTop="1" thickBot="1" x14ac:dyDescent="0.3">
      <c r="A45" s="37">
        <v>817</v>
      </c>
      <c r="B45" s="42">
        <v>21</v>
      </c>
      <c r="C45" s="41"/>
      <c r="D45" s="41">
        <f t="shared" si="3"/>
        <v>21</v>
      </c>
      <c r="E45" s="40"/>
      <c r="F45" s="41"/>
      <c r="G45" s="41" t="s">
        <v>408</v>
      </c>
      <c r="H45" s="41" t="s">
        <v>89</v>
      </c>
      <c r="I45" s="41" t="s">
        <v>87</v>
      </c>
      <c r="J45" s="41" t="s">
        <v>89</v>
      </c>
      <c r="K45" s="41" t="s">
        <v>87</v>
      </c>
      <c r="L45" s="46" t="s">
        <v>90</v>
      </c>
      <c r="M45" s="36">
        <f t="shared" si="4"/>
        <v>19</v>
      </c>
      <c r="N45" s="46">
        <v>2</v>
      </c>
      <c r="O45" s="46">
        <v>5</v>
      </c>
      <c r="P45" s="46">
        <v>4</v>
      </c>
      <c r="Q45" s="46">
        <v>4</v>
      </c>
      <c r="R45" s="46">
        <v>4</v>
      </c>
      <c r="S45" s="46"/>
      <c r="T45" s="46"/>
      <c r="AA45" s="36"/>
      <c r="AB45" s="36"/>
      <c r="AM45" s="33"/>
      <c r="AN45" s="33"/>
      <c r="AO45" s="33"/>
      <c r="AP45" s="33"/>
    </row>
    <row r="46" spans="1:42" ht="75" customHeight="1" thickTop="1" thickBot="1" x14ac:dyDescent="0.3">
      <c r="A46" s="37">
        <v>818</v>
      </c>
      <c r="B46" s="42">
        <v>15</v>
      </c>
      <c r="C46" s="41"/>
      <c r="D46" s="41">
        <f t="shared" si="3"/>
        <v>11</v>
      </c>
      <c r="E46" s="40">
        <v>4</v>
      </c>
      <c r="F46" s="41"/>
      <c r="G46" s="41" t="s">
        <v>408</v>
      </c>
      <c r="H46" s="41" t="s">
        <v>89</v>
      </c>
      <c r="I46" s="41" t="s">
        <v>87</v>
      </c>
      <c r="J46" s="41" t="s">
        <v>89</v>
      </c>
      <c r="K46" s="41" t="s">
        <v>87</v>
      </c>
      <c r="L46" s="36">
        <v>18</v>
      </c>
      <c r="M46" s="36">
        <f t="shared" si="4"/>
        <v>90</v>
      </c>
      <c r="N46" s="36">
        <f>SUM(N42:N45)</f>
        <v>18</v>
      </c>
      <c r="O46" s="36">
        <f t="shared" ref="O46:R46" si="5">SUM(O42:O45)</f>
        <v>18</v>
      </c>
      <c r="P46" s="36">
        <f t="shared" si="5"/>
        <v>18</v>
      </c>
      <c r="Q46" s="36">
        <f t="shared" si="5"/>
        <v>18</v>
      </c>
      <c r="R46" s="36">
        <f t="shared" si="5"/>
        <v>18</v>
      </c>
      <c r="S46" s="36">
        <f t="shared" ref="S46" si="6">SUM(S42:S45)</f>
        <v>0</v>
      </c>
      <c r="AB46" s="36"/>
      <c r="AP46" s="33"/>
    </row>
    <row r="47" spans="1:42" ht="75" customHeight="1" thickTop="1" x14ac:dyDescent="0.25">
      <c r="A47" s="49" t="s">
        <v>76</v>
      </c>
      <c r="B47" s="46">
        <f>SUM(B29:B46)</f>
        <v>488</v>
      </c>
      <c r="C47" s="46">
        <f>SUM(C29:C46)</f>
        <v>3</v>
      </c>
      <c r="D47" s="46">
        <f>SUM(D29:D46)</f>
        <v>438</v>
      </c>
      <c r="E47" s="46">
        <f>SUM(E29:E46)</f>
        <v>39</v>
      </c>
      <c r="F47" s="46">
        <f>SUM(F29:F46)</f>
        <v>8</v>
      </c>
      <c r="G47" s="46"/>
      <c r="H47" s="46"/>
      <c r="I47" s="50"/>
      <c r="J47" s="50"/>
      <c r="K47" s="50"/>
      <c r="AB47" s="36"/>
      <c r="AP47" s="33"/>
    </row>
    <row r="48" spans="1:42" ht="75" customHeight="1" x14ac:dyDescent="0.25">
      <c r="A48" s="113" t="s">
        <v>78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W48" s="36"/>
      <c r="AP48" s="33"/>
    </row>
    <row r="49" spans="1:42" ht="75" customHeight="1" thickBot="1" x14ac:dyDescent="0.3">
      <c r="A49" s="111" t="s">
        <v>389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46"/>
      <c r="M49" s="46"/>
      <c r="N49" s="46"/>
      <c r="O49" s="46"/>
      <c r="P49" s="46"/>
      <c r="Q49" s="46"/>
      <c r="R49" s="46"/>
      <c r="S49" s="46"/>
      <c r="T49" s="46"/>
      <c r="W49" s="36"/>
    </row>
    <row r="50" spans="1:42" ht="75" customHeight="1" thickTop="1" thickBot="1" x14ac:dyDescent="0.3">
      <c r="A50" s="37" t="s">
        <v>79</v>
      </c>
      <c r="B50" s="38" t="s">
        <v>80</v>
      </c>
      <c r="C50" s="38" t="s">
        <v>81</v>
      </c>
      <c r="D50" s="39" t="s">
        <v>82</v>
      </c>
      <c r="E50" s="38" t="s">
        <v>83</v>
      </c>
      <c r="F50" s="40" t="s">
        <v>84</v>
      </c>
      <c r="G50" s="40" t="s">
        <v>396</v>
      </c>
      <c r="H50" s="40" t="s">
        <v>392</v>
      </c>
      <c r="I50" s="40" t="s">
        <v>393</v>
      </c>
      <c r="J50" s="40" t="s">
        <v>394</v>
      </c>
      <c r="K50" s="40" t="s">
        <v>395</v>
      </c>
      <c r="W50" s="36"/>
    </row>
    <row r="51" spans="1:42" ht="75" customHeight="1" thickTop="1" thickBot="1" x14ac:dyDescent="0.3">
      <c r="A51" s="37">
        <v>901</v>
      </c>
      <c r="B51" s="41">
        <v>28</v>
      </c>
      <c r="C51" s="41">
        <v>1</v>
      </c>
      <c r="D51" s="41">
        <f t="shared" ref="D51:D66" si="7">B51-C51-E51-F51</f>
        <v>24</v>
      </c>
      <c r="E51" s="40">
        <v>3</v>
      </c>
      <c r="F51" s="41"/>
      <c r="G51" s="41" t="s">
        <v>85</v>
      </c>
      <c r="H51" s="41" t="s">
        <v>88</v>
      </c>
      <c r="I51" s="41" t="s">
        <v>406</v>
      </c>
      <c r="J51" s="41" t="s">
        <v>85</v>
      </c>
      <c r="K51" s="41" t="s">
        <v>85</v>
      </c>
      <c r="W51" s="36"/>
      <c r="AO51" s="33"/>
      <c r="AP51" s="33"/>
    </row>
    <row r="52" spans="1:42" ht="75" customHeight="1" thickTop="1" thickBot="1" x14ac:dyDescent="0.3">
      <c r="A52" s="37">
        <v>902</v>
      </c>
      <c r="B52" s="41">
        <v>26</v>
      </c>
      <c r="C52" s="41">
        <v>1</v>
      </c>
      <c r="D52" s="41">
        <f t="shared" si="7"/>
        <v>21</v>
      </c>
      <c r="E52" s="43">
        <v>4</v>
      </c>
      <c r="F52" s="41"/>
      <c r="G52" s="41" t="s">
        <v>85</v>
      </c>
      <c r="H52" s="41" t="s">
        <v>85</v>
      </c>
      <c r="I52" s="41" t="s">
        <v>86</v>
      </c>
      <c r="J52" s="41" t="s">
        <v>85</v>
      </c>
      <c r="K52" s="41" t="s">
        <v>85</v>
      </c>
      <c r="W52" s="36"/>
      <c r="AO52" s="33"/>
      <c r="AP52" s="33"/>
    </row>
    <row r="53" spans="1:42" ht="75" customHeight="1" thickTop="1" thickBot="1" x14ac:dyDescent="0.3">
      <c r="A53" s="37">
        <v>903</v>
      </c>
      <c r="B53" s="41">
        <v>23</v>
      </c>
      <c r="C53" s="41">
        <v>1</v>
      </c>
      <c r="D53" s="41">
        <f t="shared" si="7"/>
        <v>19</v>
      </c>
      <c r="E53" s="40">
        <v>2</v>
      </c>
      <c r="F53" s="41">
        <v>1</v>
      </c>
      <c r="G53" s="41" t="s">
        <v>86</v>
      </c>
      <c r="H53" s="41" t="s">
        <v>86</v>
      </c>
      <c r="I53" s="41" t="s">
        <v>86</v>
      </c>
      <c r="J53" s="41" t="s">
        <v>86</v>
      </c>
      <c r="K53" s="41" t="s">
        <v>86</v>
      </c>
      <c r="W53" s="36"/>
      <c r="AO53" s="33"/>
      <c r="AP53" s="33"/>
    </row>
    <row r="54" spans="1:42" ht="75" customHeight="1" thickTop="1" thickBot="1" x14ac:dyDescent="0.3">
      <c r="A54" s="37">
        <v>904</v>
      </c>
      <c r="B54" s="41">
        <v>28</v>
      </c>
      <c r="C54" s="41"/>
      <c r="D54" s="41">
        <f t="shared" si="7"/>
        <v>26</v>
      </c>
      <c r="E54" s="43">
        <v>2</v>
      </c>
      <c r="F54" s="41"/>
      <c r="G54" s="41" t="s">
        <v>87</v>
      </c>
      <c r="H54" s="41" t="s">
        <v>86</v>
      </c>
      <c r="I54" s="41" t="s">
        <v>86</v>
      </c>
      <c r="J54" s="41" t="s">
        <v>89</v>
      </c>
      <c r="K54" s="41" t="s">
        <v>89</v>
      </c>
      <c r="N54" s="36" t="s">
        <v>43</v>
      </c>
      <c r="O54" s="36" t="s">
        <v>46</v>
      </c>
      <c r="P54" s="36" t="s">
        <v>49</v>
      </c>
      <c r="Q54" s="36" t="s">
        <v>51</v>
      </c>
      <c r="R54" s="36" t="s">
        <v>54</v>
      </c>
      <c r="W54" s="36"/>
      <c r="X54" s="36"/>
      <c r="Y54" s="36"/>
      <c r="Z54" s="36"/>
      <c r="AA54" s="36"/>
      <c r="AB54" s="36"/>
      <c r="AP54" s="33"/>
    </row>
    <row r="55" spans="1:42" ht="75" customHeight="1" thickTop="1" thickBot="1" x14ac:dyDescent="0.3">
      <c r="A55" s="37">
        <v>905</v>
      </c>
      <c r="B55" s="41">
        <v>29</v>
      </c>
      <c r="C55" s="41"/>
      <c r="D55" s="41">
        <f t="shared" si="7"/>
        <v>29</v>
      </c>
      <c r="E55" s="43"/>
      <c r="F55" s="41"/>
      <c r="G55" s="41" t="s">
        <v>405</v>
      </c>
      <c r="H55" s="41" t="s">
        <v>87</v>
      </c>
      <c r="I55" s="41" t="s">
        <v>405</v>
      </c>
      <c r="J55" s="41" t="s">
        <v>85</v>
      </c>
      <c r="K55" s="41" t="s">
        <v>87</v>
      </c>
      <c r="L55" s="45" t="s">
        <v>86</v>
      </c>
      <c r="M55" s="36">
        <f>SUM(N55:S55)</f>
        <v>23</v>
      </c>
      <c r="N55" s="36">
        <v>4</v>
      </c>
      <c r="O55" s="36">
        <v>5</v>
      </c>
      <c r="P55" s="46">
        <v>5</v>
      </c>
      <c r="Q55" s="46">
        <v>5</v>
      </c>
      <c r="R55" s="46">
        <v>4</v>
      </c>
      <c r="S55" s="46"/>
      <c r="T55" s="46"/>
      <c r="U55" s="46"/>
      <c r="V55" s="46"/>
      <c r="W55" s="46"/>
      <c r="X55" s="46"/>
      <c r="Y55" s="36"/>
      <c r="Z55" s="3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</row>
    <row r="56" spans="1:42" ht="75" customHeight="1" thickTop="1" thickBot="1" x14ac:dyDescent="0.3">
      <c r="A56" s="37">
        <v>906</v>
      </c>
      <c r="B56" s="41">
        <v>27</v>
      </c>
      <c r="C56" s="41"/>
      <c r="D56" s="41">
        <f t="shared" si="7"/>
        <v>25</v>
      </c>
      <c r="E56" s="40">
        <v>2</v>
      </c>
      <c r="F56" s="41"/>
      <c r="G56" s="41" t="s">
        <v>89</v>
      </c>
      <c r="H56" s="41" t="s">
        <v>89</v>
      </c>
      <c r="I56" s="41" t="s">
        <v>87</v>
      </c>
      <c r="J56" s="41" t="s">
        <v>87</v>
      </c>
      <c r="K56" s="41" t="s">
        <v>89</v>
      </c>
      <c r="L56" s="46" t="s">
        <v>87</v>
      </c>
      <c r="M56" s="36">
        <f t="shared" ref="M56:M59" si="8">SUM(N56:S56)</f>
        <v>13</v>
      </c>
      <c r="N56" s="36">
        <v>2</v>
      </c>
      <c r="O56" s="36">
        <v>3</v>
      </c>
      <c r="P56" s="46">
        <v>4</v>
      </c>
      <c r="Q56" s="46">
        <v>3</v>
      </c>
      <c r="R56" s="46">
        <v>1</v>
      </c>
      <c r="S56" s="46"/>
      <c r="T56" s="46"/>
      <c r="U56" s="46"/>
      <c r="V56" s="46"/>
      <c r="W56" s="46"/>
      <c r="X56" s="46"/>
      <c r="Y56" s="36"/>
      <c r="Z56" s="3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33"/>
      <c r="AM56" s="33"/>
      <c r="AN56" s="33"/>
      <c r="AO56" s="33"/>
      <c r="AP56" s="33"/>
    </row>
    <row r="57" spans="1:42" ht="75" customHeight="1" thickTop="1" thickBot="1" x14ac:dyDescent="0.3">
      <c r="A57" s="37">
        <v>907</v>
      </c>
      <c r="B57" s="41">
        <v>29</v>
      </c>
      <c r="C57" s="41">
        <v>2</v>
      </c>
      <c r="D57" s="41">
        <f t="shared" si="7"/>
        <v>24</v>
      </c>
      <c r="E57" s="43">
        <v>3</v>
      </c>
      <c r="F57" s="41"/>
      <c r="G57" s="41" t="s">
        <v>87</v>
      </c>
      <c r="H57" s="41" t="s">
        <v>86</v>
      </c>
      <c r="I57" s="41" t="s">
        <v>86</v>
      </c>
      <c r="J57" s="41" t="s">
        <v>89</v>
      </c>
      <c r="K57" s="41" t="s">
        <v>89</v>
      </c>
      <c r="L57" s="46" t="s">
        <v>85</v>
      </c>
      <c r="M57" s="36">
        <f t="shared" si="8"/>
        <v>28</v>
      </c>
      <c r="N57" s="36">
        <v>5</v>
      </c>
      <c r="O57" s="36">
        <v>6</v>
      </c>
      <c r="P57" s="46">
        <v>5</v>
      </c>
      <c r="Q57" s="46">
        <v>6</v>
      </c>
      <c r="R57" s="46">
        <v>6</v>
      </c>
      <c r="S57" s="46"/>
      <c r="T57" s="46"/>
      <c r="U57" s="46"/>
      <c r="V57" s="46"/>
      <c r="W57" s="46"/>
      <c r="X57" s="46"/>
      <c r="Y57" s="36"/>
      <c r="Z57" s="36"/>
      <c r="AA57" s="46"/>
      <c r="AB57" s="46"/>
      <c r="AC57" s="46"/>
      <c r="AD57" s="46"/>
      <c r="AE57" s="46"/>
      <c r="AG57" s="46"/>
      <c r="AH57" s="46"/>
      <c r="AI57" s="46"/>
      <c r="AJ57" s="46"/>
      <c r="AK57" s="46"/>
      <c r="AL57" s="33"/>
      <c r="AM57" s="33"/>
      <c r="AN57" s="33"/>
      <c r="AO57" s="33"/>
      <c r="AP57" s="33"/>
    </row>
    <row r="58" spans="1:42" ht="75" customHeight="1" thickTop="1" thickBot="1" x14ac:dyDescent="0.3">
      <c r="A58" s="37">
        <v>908</v>
      </c>
      <c r="B58" s="42">
        <v>26</v>
      </c>
      <c r="C58" s="41">
        <v>1</v>
      </c>
      <c r="D58" s="41">
        <f t="shared" si="7"/>
        <v>22</v>
      </c>
      <c r="E58" s="43">
        <v>2</v>
      </c>
      <c r="F58" s="41">
        <v>1</v>
      </c>
      <c r="G58" s="41" t="s">
        <v>86</v>
      </c>
      <c r="H58" s="41" t="s">
        <v>85</v>
      </c>
      <c r="I58" s="41" t="s">
        <v>89</v>
      </c>
      <c r="J58" s="41" t="s">
        <v>86</v>
      </c>
      <c r="K58" s="41" t="s">
        <v>85</v>
      </c>
      <c r="L58" s="46" t="s">
        <v>90</v>
      </c>
      <c r="M58" s="36">
        <f t="shared" si="8"/>
        <v>21</v>
      </c>
      <c r="N58" s="36">
        <v>6</v>
      </c>
      <c r="O58" s="36">
        <v>3</v>
      </c>
      <c r="P58" s="46">
        <v>3</v>
      </c>
      <c r="Q58" s="46">
        <v>3</v>
      </c>
      <c r="R58" s="46">
        <v>6</v>
      </c>
      <c r="S58" s="46"/>
      <c r="T58" s="46"/>
      <c r="U58" s="46"/>
      <c r="V58" s="46"/>
      <c r="W58" s="46"/>
      <c r="X58" s="46"/>
      <c r="Y58" s="36"/>
      <c r="Z58" s="3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33"/>
      <c r="AM58" s="33"/>
      <c r="AN58" s="33"/>
      <c r="AO58" s="33"/>
      <c r="AP58" s="33"/>
    </row>
    <row r="59" spans="1:42" ht="75" customHeight="1" thickTop="1" thickBot="1" x14ac:dyDescent="0.3">
      <c r="A59" s="37">
        <v>909</v>
      </c>
      <c r="B59" s="41">
        <v>28</v>
      </c>
      <c r="C59" s="41"/>
      <c r="D59" s="41">
        <f t="shared" si="7"/>
        <v>22</v>
      </c>
      <c r="E59" s="40">
        <v>6</v>
      </c>
      <c r="F59" s="41"/>
      <c r="G59" s="41" t="s">
        <v>89</v>
      </c>
      <c r="H59" s="41" t="s">
        <v>89</v>
      </c>
      <c r="I59" s="41" t="s">
        <v>87</v>
      </c>
      <c r="J59" s="41" t="s">
        <v>87</v>
      </c>
      <c r="K59" s="41" t="s">
        <v>89</v>
      </c>
      <c r="L59" s="36">
        <v>17</v>
      </c>
      <c r="M59" s="36">
        <f t="shared" si="8"/>
        <v>85</v>
      </c>
      <c r="N59" s="36">
        <f>SUM(N55:N58)</f>
        <v>17</v>
      </c>
      <c r="O59" s="36">
        <f t="shared" ref="O59:R59" si="9">SUM(O55:O58)</f>
        <v>17</v>
      </c>
      <c r="P59" s="36">
        <f t="shared" si="9"/>
        <v>17</v>
      </c>
      <c r="Q59" s="36">
        <f t="shared" si="9"/>
        <v>17</v>
      </c>
      <c r="R59" s="36">
        <f t="shared" si="9"/>
        <v>17</v>
      </c>
      <c r="S59" s="36">
        <f t="shared" ref="S59" si="10">SUM(S55:S58)</f>
        <v>0</v>
      </c>
      <c r="T59" s="46"/>
      <c r="U59" s="46"/>
      <c r="V59" s="46"/>
      <c r="W59" s="46"/>
      <c r="X59" s="46"/>
      <c r="Y59" s="36"/>
      <c r="Z59" s="36"/>
      <c r="AA59" s="36"/>
      <c r="AB59" s="36"/>
      <c r="AL59" s="33"/>
      <c r="AM59" s="33"/>
      <c r="AN59" s="33"/>
      <c r="AO59" s="33"/>
      <c r="AP59" s="33"/>
    </row>
    <row r="60" spans="1:42" ht="75" customHeight="1" thickTop="1" thickBot="1" x14ac:dyDescent="0.3">
      <c r="A60" s="37">
        <v>910</v>
      </c>
      <c r="B60" s="41">
        <v>27</v>
      </c>
      <c r="C60" s="41"/>
      <c r="D60" s="41">
        <f t="shared" si="7"/>
        <v>24</v>
      </c>
      <c r="E60" s="40">
        <v>3</v>
      </c>
      <c r="F60" s="41"/>
      <c r="G60" s="41" t="s">
        <v>86</v>
      </c>
      <c r="H60" s="41" t="s">
        <v>87</v>
      </c>
      <c r="I60" s="41" t="s">
        <v>85</v>
      </c>
      <c r="J60" s="41" t="s">
        <v>89</v>
      </c>
      <c r="K60" s="41" t="s">
        <v>86</v>
      </c>
      <c r="AA60" s="36"/>
      <c r="AB60" s="46"/>
      <c r="AC60" s="46"/>
      <c r="AF60" s="46"/>
      <c r="AG60" s="46"/>
      <c r="AH60" s="46"/>
      <c r="AI60" s="33"/>
      <c r="AJ60" s="33"/>
      <c r="AK60" s="33"/>
      <c r="AL60" s="33"/>
      <c r="AM60" s="33"/>
      <c r="AN60" s="33"/>
      <c r="AO60" s="33"/>
      <c r="AP60" s="33"/>
    </row>
    <row r="61" spans="1:42" ht="75" customHeight="1" thickTop="1" thickBot="1" x14ac:dyDescent="0.3">
      <c r="A61" s="37">
        <v>911</v>
      </c>
      <c r="B61" s="41">
        <v>27</v>
      </c>
      <c r="C61" s="41"/>
      <c r="D61" s="41">
        <f t="shared" si="7"/>
        <v>23</v>
      </c>
      <c r="E61" s="43">
        <v>4</v>
      </c>
      <c r="F61" s="41"/>
      <c r="G61" s="41" t="s">
        <v>85</v>
      </c>
      <c r="H61" s="41" t="s">
        <v>85</v>
      </c>
      <c r="I61" s="41" t="s">
        <v>85</v>
      </c>
      <c r="J61" s="41" t="s">
        <v>85</v>
      </c>
      <c r="K61" s="41" t="s">
        <v>85</v>
      </c>
      <c r="W61" s="36"/>
      <c r="Y61" s="36"/>
      <c r="Z61" s="36"/>
      <c r="AA61" s="46"/>
      <c r="AB61" s="36"/>
      <c r="AI61" s="33"/>
      <c r="AJ61" s="33"/>
      <c r="AK61" s="33"/>
      <c r="AL61" s="33"/>
      <c r="AM61" s="33"/>
      <c r="AN61" s="33"/>
      <c r="AO61" s="33"/>
      <c r="AP61" s="33"/>
    </row>
    <row r="62" spans="1:42" ht="75" customHeight="1" thickTop="1" thickBot="1" x14ac:dyDescent="0.3">
      <c r="A62" s="37">
        <v>912</v>
      </c>
      <c r="B62" s="41">
        <v>27</v>
      </c>
      <c r="C62" s="41"/>
      <c r="D62" s="41">
        <f t="shared" si="7"/>
        <v>21</v>
      </c>
      <c r="E62" s="40">
        <v>5</v>
      </c>
      <c r="F62" s="41">
        <v>1</v>
      </c>
      <c r="G62" s="41" t="s">
        <v>89</v>
      </c>
      <c r="H62" s="41" t="s">
        <v>89</v>
      </c>
      <c r="I62" s="41" t="s">
        <v>89</v>
      </c>
      <c r="J62" s="41" t="s">
        <v>86</v>
      </c>
      <c r="K62" s="41" t="s">
        <v>89</v>
      </c>
      <c r="L62" s="36" t="s">
        <v>91</v>
      </c>
      <c r="M62" s="51" t="s">
        <v>384</v>
      </c>
      <c r="N62" s="51" t="s">
        <v>385</v>
      </c>
      <c r="O62" s="51" t="s">
        <v>386</v>
      </c>
      <c r="P62" s="51" t="s">
        <v>387</v>
      </c>
      <c r="Q62" s="51" t="s">
        <v>388</v>
      </c>
      <c r="R62" s="36" t="s">
        <v>95</v>
      </c>
      <c r="S62" s="36" t="s">
        <v>92</v>
      </c>
      <c r="T62" s="36" t="s">
        <v>93</v>
      </c>
      <c r="U62" s="36" t="s">
        <v>94</v>
      </c>
      <c r="V62" s="36" t="s">
        <v>76</v>
      </c>
      <c r="W62" s="36"/>
      <c r="X62" s="36"/>
      <c r="Y62" s="46"/>
      <c r="Z62" s="46"/>
      <c r="AA62" s="46"/>
      <c r="AB62" s="46"/>
      <c r="AC62" s="46"/>
      <c r="AF62" s="46"/>
      <c r="AG62" s="46"/>
      <c r="AH62" s="46"/>
    </row>
    <row r="63" spans="1:42" ht="75" customHeight="1" thickTop="1" thickBot="1" x14ac:dyDescent="0.3">
      <c r="A63" s="37">
        <v>913</v>
      </c>
      <c r="B63" s="41">
        <v>28</v>
      </c>
      <c r="C63" s="41"/>
      <c r="D63" s="41">
        <f t="shared" si="7"/>
        <v>25</v>
      </c>
      <c r="E63" s="40">
        <v>2</v>
      </c>
      <c r="F63" s="41">
        <v>1</v>
      </c>
      <c r="G63" s="41" t="s">
        <v>407</v>
      </c>
      <c r="H63" s="41" t="s">
        <v>86</v>
      </c>
      <c r="I63" s="41" t="s">
        <v>87</v>
      </c>
      <c r="J63" s="41" t="s">
        <v>86</v>
      </c>
      <c r="K63" s="41" t="s">
        <v>86</v>
      </c>
      <c r="L63" s="45" t="s">
        <v>86</v>
      </c>
      <c r="M63" s="46">
        <f>N42+N20+N55</f>
        <v>12</v>
      </c>
      <c r="N63" s="46">
        <f t="shared" ref="N63:Q63" si="11">O42+O20+O55</f>
        <v>10</v>
      </c>
      <c r="O63" s="46">
        <f>P42+P20+P55</f>
        <v>13</v>
      </c>
      <c r="P63" s="46">
        <f t="shared" si="11"/>
        <v>10</v>
      </c>
      <c r="Q63" s="46">
        <f t="shared" si="11"/>
        <v>12</v>
      </c>
      <c r="S63" s="36">
        <f>M20</f>
        <v>13</v>
      </c>
      <c r="T63" s="36">
        <f>M42</f>
        <v>21</v>
      </c>
      <c r="U63" s="36">
        <f>M55</f>
        <v>23</v>
      </c>
      <c r="V63" s="36">
        <f>SUM(S63:U63)</f>
        <v>57</v>
      </c>
      <c r="W63" s="36"/>
      <c r="X63" s="46"/>
      <c r="Y63" s="36"/>
      <c r="Z63" s="36"/>
      <c r="AA63" s="36"/>
      <c r="AB63" s="36"/>
      <c r="AI63" s="33"/>
      <c r="AJ63" s="33"/>
      <c r="AK63" s="33"/>
      <c r="AL63" s="33"/>
      <c r="AM63" s="33"/>
      <c r="AN63" s="33"/>
      <c r="AO63" s="33"/>
      <c r="AP63" s="33"/>
    </row>
    <row r="64" spans="1:42" ht="75" customHeight="1" thickTop="1" thickBot="1" x14ac:dyDescent="0.3">
      <c r="A64" s="37">
        <v>914</v>
      </c>
      <c r="B64" s="41">
        <v>23</v>
      </c>
      <c r="C64" s="41"/>
      <c r="D64" s="41">
        <f t="shared" si="7"/>
        <v>19</v>
      </c>
      <c r="E64" s="43">
        <v>3</v>
      </c>
      <c r="F64" s="41">
        <v>1</v>
      </c>
      <c r="G64" s="41" t="s">
        <v>409</v>
      </c>
      <c r="H64" s="41" t="s">
        <v>410</v>
      </c>
      <c r="I64" s="41" t="s">
        <v>89</v>
      </c>
      <c r="J64" s="41" t="s">
        <v>87</v>
      </c>
      <c r="K64" s="41" t="s">
        <v>89</v>
      </c>
      <c r="L64" s="46" t="s">
        <v>87</v>
      </c>
      <c r="M64" s="46">
        <f>N43+N21+N56</f>
        <v>15</v>
      </c>
      <c r="N64" s="46">
        <f>O43+O21+O56</f>
        <v>11</v>
      </c>
      <c r="O64" s="46">
        <f t="shared" ref="O64:Q64" si="12">P43+P21+P56</f>
        <v>12</v>
      </c>
      <c r="P64" s="46">
        <f t="shared" si="12"/>
        <v>12</v>
      </c>
      <c r="Q64" s="46">
        <f t="shared" si="12"/>
        <v>11</v>
      </c>
      <c r="S64" s="36">
        <f>M21</f>
        <v>29</v>
      </c>
      <c r="T64" s="36">
        <f>M43</f>
        <v>19</v>
      </c>
      <c r="U64" s="36">
        <f>M56</f>
        <v>13</v>
      </c>
      <c r="V64" s="36">
        <f>SUM(S64:U64)</f>
        <v>61</v>
      </c>
      <c r="W64" s="36"/>
      <c r="X64" s="36"/>
      <c r="Y64" s="46"/>
      <c r="Z64" s="46"/>
      <c r="AA64" s="36"/>
      <c r="AB64" s="36"/>
      <c r="AC64" s="46"/>
      <c r="AD64" s="46"/>
      <c r="AE64" s="46"/>
      <c r="AF64" s="46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3" ht="75" customHeight="1" thickTop="1" thickBot="1" x14ac:dyDescent="0.3">
      <c r="A65" s="37">
        <v>915</v>
      </c>
      <c r="B65" s="41">
        <v>18</v>
      </c>
      <c r="C65" s="41"/>
      <c r="D65" s="41">
        <f t="shared" si="7"/>
        <v>15</v>
      </c>
      <c r="E65" s="40">
        <v>3</v>
      </c>
      <c r="F65" s="41"/>
      <c r="G65" s="41" t="s">
        <v>85</v>
      </c>
      <c r="H65" s="41" t="s">
        <v>85</v>
      </c>
      <c r="I65" s="41" t="s">
        <v>85</v>
      </c>
      <c r="J65" s="41" t="s">
        <v>85</v>
      </c>
      <c r="K65" s="41" t="s">
        <v>85</v>
      </c>
      <c r="L65" s="46" t="s">
        <v>85</v>
      </c>
      <c r="M65" s="46">
        <f t="shared" ref="M65:Q65" si="13">N44+N22+N57</f>
        <v>17</v>
      </c>
      <c r="N65" s="46">
        <f>O44+O22+O57</f>
        <v>24</v>
      </c>
      <c r="O65" s="46">
        <f t="shared" si="13"/>
        <v>19</v>
      </c>
      <c r="P65" s="46">
        <f t="shared" si="13"/>
        <v>22</v>
      </c>
      <c r="Q65" s="46">
        <f t="shared" si="13"/>
        <v>21</v>
      </c>
      <c r="S65" s="36">
        <f>M22</f>
        <v>44</v>
      </c>
      <c r="T65" s="36">
        <f>M44</f>
        <v>31</v>
      </c>
      <c r="U65" s="36">
        <f>M57</f>
        <v>28</v>
      </c>
      <c r="V65" s="36">
        <f>SUM(S65:U65)</f>
        <v>103</v>
      </c>
      <c r="W65" s="36"/>
      <c r="X65" s="36"/>
      <c r="Y65" s="36"/>
      <c r="Z65" s="46"/>
      <c r="AA65" s="36"/>
      <c r="AB65" s="36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3" ht="75" customHeight="1" thickTop="1" thickBot="1" x14ac:dyDescent="0.3">
      <c r="A66" s="37">
        <v>916</v>
      </c>
      <c r="B66" s="41">
        <v>13</v>
      </c>
      <c r="C66" s="41"/>
      <c r="D66" s="41">
        <f t="shared" si="7"/>
        <v>8</v>
      </c>
      <c r="E66" s="40">
        <v>5</v>
      </c>
      <c r="F66" s="41"/>
      <c r="G66" s="41" t="s">
        <v>89</v>
      </c>
      <c r="H66" s="41" t="s">
        <v>86</v>
      </c>
      <c r="I66" s="41" t="s">
        <v>87</v>
      </c>
      <c r="J66" s="41" t="s">
        <v>86</v>
      </c>
      <c r="K66" s="41" t="s">
        <v>86</v>
      </c>
      <c r="L66" s="46" t="s">
        <v>90</v>
      </c>
      <c r="M66" s="46">
        <f t="shared" ref="M66:P66" si="14">N45+N23+N58</f>
        <v>12</v>
      </c>
      <c r="N66" s="46">
        <f t="shared" si="14"/>
        <v>11</v>
      </c>
      <c r="O66" s="46">
        <f t="shared" si="14"/>
        <v>12</v>
      </c>
      <c r="P66" s="46">
        <f t="shared" si="14"/>
        <v>12</v>
      </c>
      <c r="Q66" s="46">
        <f>R45+R23+R58</f>
        <v>12</v>
      </c>
      <c r="S66" s="36">
        <f>M23</f>
        <v>19</v>
      </c>
      <c r="T66" s="36">
        <f>M45</f>
        <v>19</v>
      </c>
      <c r="U66" s="36">
        <f>M58</f>
        <v>21</v>
      </c>
      <c r="V66" s="36">
        <f>SUM(S66:U66)</f>
        <v>59</v>
      </c>
      <c r="W66" s="36"/>
      <c r="X66" s="36"/>
      <c r="Y66" s="46"/>
      <c r="Z66" s="3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M66" s="33"/>
      <c r="AN66" s="33"/>
      <c r="AO66" s="33"/>
      <c r="AP66" s="33"/>
    </row>
    <row r="67" spans="1:43" ht="75" customHeight="1" thickTop="1" thickBot="1" x14ac:dyDescent="0.3">
      <c r="A67" s="37">
        <v>917</v>
      </c>
      <c r="B67" s="41">
        <v>23</v>
      </c>
      <c r="C67" s="41"/>
      <c r="D67" s="41">
        <f>B67-C67-E67-F67</f>
        <v>14</v>
      </c>
      <c r="E67" s="40">
        <v>8</v>
      </c>
      <c r="F67" s="41">
        <v>1</v>
      </c>
      <c r="G67" s="41" t="s">
        <v>88</v>
      </c>
      <c r="H67" s="41" t="s">
        <v>85</v>
      </c>
      <c r="I67" s="41" t="s">
        <v>85</v>
      </c>
      <c r="J67" s="41" t="s">
        <v>85</v>
      </c>
      <c r="K67" s="41" t="s">
        <v>85</v>
      </c>
      <c r="L67" s="52">
        <v>56</v>
      </c>
      <c r="M67" s="46">
        <f>N46+N24+N59</f>
        <v>56</v>
      </c>
      <c r="N67" s="46">
        <f t="shared" ref="N67:Q67" si="15">O46+O24+O59</f>
        <v>56</v>
      </c>
      <c r="O67" s="46">
        <f t="shared" si="15"/>
        <v>56</v>
      </c>
      <c r="P67" s="46">
        <f t="shared" si="15"/>
        <v>56</v>
      </c>
      <c r="Q67" s="46">
        <f t="shared" si="15"/>
        <v>56</v>
      </c>
      <c r="S67" s="36">
        <f>SUM(S63:S66)</f>
        <v>105</v>
      </c>
      <c r="T67" s="36">
        <f>SUM(T63:T66)</f>
        <v>90</v>
      </c>
      <c r="U67" s="36">
        <f>SUM(U63:U66)</f>
        <v>85</v>
      </c>
      <c r="V67" s="36">
        <f>SUM(S67:U67)</f>
        <v>280</v>
      </c>
      <c r="W67" s="36">
        <f>SUM(S67:U67)</f>
        <v>280</v>
      </c>
      <c r="X67" s="36"/>
      <c r="Y67" s="46"/>
      <c r="Z67" s="36"/>
      <c r="AA67" s="36"/>
      <c r="AB67" s="36"/>
      <c r="AC67" s="46"/>
      <c r="AD67" s="46"/>
      <c r="AE67" s="46"/>
      <c r="AF67" s="46"/>
      <c r="AG67" s="46"/>
      <c r="AH67" s="46"/>
      <c r="AI67" s="46"/>
      <c r="AM67" s="33"/>
      <c r="AN67" s="33"/>
      <c r="AO67" s="33"/>
      <c r="AP67" s="33"/>
    </row>
    <row r="68" spans="1:43" ht="75" customHeight="1" thickTop="1" x14ac:dyDescent="0.25">
      <c r="A68" s="49" t="s">
        <v>76</v>
      </c>
      <c r="B68" s="36">
        <f>SUM(B51:B67)</f>
        <v>430</v>
      </c>
      <c r="C68" s="36">
        <f>SUM(C51:C67)</f>
        <v>6</v>
      </c>
      <c r="D68" s="36">
        <f>SUM(D51:D67)</f>
        <v>361</v>
      </c>
      <c r="E68" s="36">
        <f>SUM(E51:E67)</f>
        <v>57</v>
      </c>
      <c r="F68" s="36">
        <f>SUM(F51:F67)</f>
        <v>6</v>
      </c>
      <c r="G68" s="36"/>
      <c r="H68" s="36"/>
      <c r="I68" s="50"/>
      <c r="J68" s="50"/>
      <c r="K68" s="50"/>
      <c r="AA68" s="36"/>
      <c r="AB68" s="36"/>
      <c r="AC68" s="46"/>
      <c r="AD68" s="46"/>
      <c r="AE68" s="46"/>
      <c r="AF68" s="46"/>
      <c r="AG68" s="46"/>
      <c r="AH68" s="46"/>
      <c r="AI68" s="46"/>
      <c r="AK68" s="33"/>
      <c r="AL68" s="33"/>
      <c r="AM68" s="33"/>
      <c r="AN68" s="33"/>
      <c r="AO68" s="33"/>
      <c r="AP68" s="33"/>
    </row>
    <row r="69" spans="1:43" ht="75" customHeight="1" x14ac:dyDescent="0.25">
      <c r="A69" s="36" t="s">
        <v>96</v>
      </c>
      <c r="B69" s="36">
        <f>SUM(B47+B25+B68)</f>
        <v>1498</v>
      </c>
      <c r="C69" s="36">
        <f>SUM(C47+C25+C68)</f>
        <v>10</v>
      </c>
      <c r="D69" s="36">
        <f>SUM(D47+D25+D68)</f>
        <v>1328</v>
      </c>
      <c r="E69" s="36">
        <f>SUM(E47+E25+E68)</f>
        <v>141</v>
      </c>
      <c r="F69" s="36">
        <f>SUM(F47+F25+F68)</f>
        <v>19</v>
      </c>
      <c r="G69" s="36"/>
      <c r="H69" s="36"/>
      <c r="I69" s="50"/>
      <c r="AA69" s="36"/>
      <c r="AB69" s="36"/>
      <c r="AK69" s="33"/>
      <c r="AL69" s="33"/>
      <c r="AM69" s="33"/>
      <c r="AN69" s="33"/>
      <c r="AO69" s="33"/>
      <c r="AP69" s="33"/>
    </row>
    <row r="70" spans="1:43" ht="75" customHeight="1" x14ac:dyDescent="0.25">
      <c r="AB70" s="46"/>
      <c r="AD70" s="46"/>
      <c r="AE70" s="46"/>
      <c r="AF70" s="46"/>
      <c r="AG70" s="46"/>
      <c r="AI70" s="46"/>
      <c r="AL70" s="33"/>
      <c r="AM70" s="33"/>
      <c r="AN70" s="33"/>
      <c r="AO70" s="33"/>
      <c r="AP70" s="33"/>
    </row>
    <row r="71" spans="1:43" ht="75" customHeight="1" x14ac:dyDescent="0.25">
      <c r="AB71" s="36"/>
      <c r="AD71" s="46"/>
      <c r="AE71" s="46"/>
      <c r="AF71" s="46"/>
      <c r="AG71" s="46"/>
      <c r="AI71" s="46"/>
      <c r="AL71" s="33"/>
      <c r="AM71" s="33"/>
      <c r="AN71" s="33"/>
      <c r="AO71" s="33"/>
      <c r="AP71" s="33"/>
    </row>
    <row r="72" spans="1:43" ht="75" customHeight="1" x14ac:dyDescent="0.25">
      <c r="AB72" s="36"/>
      <c r="AC72" s="46"/>
      <c r="AE72" s="46"/>
      <c r="AF72" s="46"/>
      <c r="AG72" s="46"/>
      <c r="AH72" s="46"/>
      <c r="AJ72" s="46"/>
      <c r="AM72" s="33"/>
      <c r="AN72" s="33"/>
      <c r="AO72" s="33"/>
      <c r="AP72" s="33"/>
    </row>
    <row r="73" spans="1:43" ht="75" customHeight="1" x14ac:dyDescent="0.25">
      <c r="AB73" s="36"/>
      <c r="AM73" s="33"/>
      <c r="AN73" s="33"/>
      <c r="AO73" s="33"/>
      <c r="AP73" s="33"/>
    </row>
    <row r="74" spans="1:43" ht="75" customHeight="1" x14ac:dyDescent="0.25">
      <c r="AE74" s="46"/>
      <c r="AQ74" s="36"/>
    </row>
    <row r="75" spans="1:43" ht="75" customHeight="1" x14ac:dyDescent="0.25">
      <c r="AF75" s="46"/>
      <c r="AG75" s="46"/>
      <c r="AI75" s="46"/>
      <c r="AJ75" s="46"/>
      <c r="AK75" s="46"/>
      <c r="AL75" s="46"/>
      <c r="AQ75" s="36"/>
    </row>
    <row r="76" spans="1:43" ht="75" customHeight="1" x14ac:dyDescent="0.25">
      <c r="AF76" s="46"/>
      <c r="AH76" s="46"/>
      <c r="AI76" s="46"/>
      <c r="AJ76" s="46"/>
      <c r="AK76" s="46"/>
    </row>
    <row r="77" spans="1:43" ht="75" customHeight="1" x14ac:dyDescent="0.25">
      <c r="AF77" s="46"/>
      <c r="AH77" s="46"/>
      <c r="AI77" s="46"/>
      <c r="AJ77" s="46"/>
      <c r="AK77" s="46"/>
    </row>
    <row r="78" spans="1:43" ht="75" customHeight="1" x14ac:dyDescent="0.25">
      <c r="AG78" s="46"/>
      <c r="AH78" s="46"/>
      <c r="AI78" s="46"/>
      <c r="AJ78" s="46"/>
      <c r="AP78" s="33"/>
    </row>
    <row r="79" spans="1:43" ht="75" customHeight="1" x14ac:dyDescent="0.25">
      <c r="AP79" s="33"/>
    </row>
    <row r="80" spans="1:43" ht="75" customHeight="1" x14ac:dyDescent="0.25">
      <c r="AP80" s="33"/>
    </row>
    <row r="81" spans="42:42" ht="75" customHeight="1" x14ac:dyDescent="0.25">
      <c r="AP81" s="33"/>
    </row>
    <row r="82" spans="42:42" ht="75" customHeight="1" x14ac:dyDescent="0.25">
      <c r="AP82" s="33"/>
    </row>
    <row r="83" spans="42:42" ht="75" customHeight="1" x14ac:dyDescent="0.25">
      <c r="AP83" s="33"/>
    </row>
  </sheetData>
  <mergeCells count="6">
    <mergeCell ref="A49:K49"/>
    <mergeCell ref="A1:K1"/>
    <mergeCell ref="A2:K2"/>
    <mergeCell ref="A26:K26"/>
    <mergeCell ref="A27:K27"/>
    <mergeCell ref="A48:K48"/>
  </mergeCells>
  <phoneticPr fontId="4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532F4-5958-4459-A759-B4B13321C8E6}">
  <sheetPr>
    <pageSetUpPr fitToPage="1"/>
  </sheetPr>
  <dimension ref="A1:W91"/>
  <sheetViews>
    <sheetView zoomScaleNormal="100" workbookViewId="0">
      <selection activeCell="K9" sqref="K9"/>
    </sheetView>
  </sheetViews>
  <sheetFormatPr defaultRowHeight="24.95" customHeight="1" x14ac:dyDescent="0.25"/>
  <cols>
    <col min="1" max="4" width="9" style="17"/>
    <col min="5" max="7" width="9.5" style="17" bestFit="1" customWidth="1"/>
    <col min="8" max="12" width="9" style="17"/>
    <col min="13" max="14" width="9.5" style="17" bestFit="1" customWidth="1"/>
    <col min="15" max="16" width="9" style="17"/>
    <col min="17" max="17" width="9.5" style="14" bestFit="1" customWidth="1"/>
    <col min="18" max="18" width="9" style="17"/>
    <col min="19" max="19" width="9" style="54"/>
    <col min="20" max="20" width="9" style="55"/>
    <col min="21" max="16384" width="9" style="17"/>
  </cols>
  <sheetData>
    <row r="1" spans="1:20" ht="24.95" customHeight="1" x14ac:dyDescent="0.25">
      <c r="A1" s="53"/>
      <c r="B1" s="53"/>
      <c r="C1" s="53"/>
      <c r="D1" s="53"/>
      <c r="E1" s="53"/>
      <c r="F1" s="53"/>
      <c r="G1" s="114" t="s">
        <v>97</v>
      </c>
      <c r="H1" s="114"/>
      <c r="I1" s="114"/>
      <c r="J1" s="114"/>
      <c r="K1" s="114"/>
      <c r="L1" s="114"/>
      <c r="M1" s="53"/>
      <c r="N1" s="53"/>
      <c r="O1" s="115" t="s">
        <v>398</v>
      </c>
      <c r="P1" s="115"/>
      <c r="Q1" s="115"/>
      <c r="R1" s="53"/>
    </row>
    <row r="2" spans="1:20" ht="24.95" customHeight="1" x14ac:dyDescent="0.25">
      <c r="A2" s="56" t="s">
        <v>98</v>
      </c>
      <c r="B2" s="56" t="s">
        <v>99</v>
      </c>
      <c r="C2" s="56" t="s">
        <v>100</v>
      </c>
      <c r="D2" s="56" t="s">
        <v>101</v>
      </c>
      <c r="E2" s="56" t="s">
        <v>102</v>
      </c>
      <c r="F2" s="56" t="s">
        <v>103</v>
      </c>
      <c r="G2" s="56" t="s">
        <v>98</v>
      </c>
      <c r="H2" s="56" t="s">
        <v>99</v>
      </c>
      <c r="I2" s="56" t="s">
        <v>100</v>
      </c>
      <c r="J2" s="56" t="s">
        <v>101</v>
      </c>
      <c r="K2" s="56" t="s">
        <v>102</v>
      </c>
      <c r="L2" s="56" t="s">
        <v>103</v>
      </c>
      <c r="M2" s="56" t="s">
        <v>98</v>
      </c>
      <c r="N2" s="56" t="s">
        <v>99</v>
      </c>
      <c r="O2" s="56" t="s">
        <v>100</v>
      </c>
      <c r="P2" s="56" t="s">
        <v>101</v>
      </c>
      <c r="Q2" s="56" t="s">
        <v>102</v>
      </c>
      <c r="R2" s="56" t="s">
        <v>103</v>
      </c>
    </row>
    <row r="3" spans="1:20" ht="24.95" customHeight="1" x14ac:dyDescent="0.25">
      <c r="A3" s="56">
        <v>1</v>
      </c>
      <c r="B3" s="56" t="s">
        <v>104</v>
      </c>
      <c r="C3" s="56" t="s">
        <v>105</v>
      </c>
      <c r="D3" s="56" t="s">
        <v>106</v>
      </c>
      <c r="E3" s="57" t="s">
        <v>107</v>
      </c>
      <c r="F3" s="57"/>
      <c r="G3" s="56">
        <v>1</v>
      </c>
      <c r="H3" s="56" t="s">
        <v>108</v>
      </c>
      <c r="I3" s="56" t="s">
        <v>109</v>
      </c>
      <c r="J3" s="57" t="s">
        <v>110</v>
      </c>
      <c r="K3" s="57" t="s">
        <v>399</v>
      </c>
      <c r="L3" s="57"/>
      <c r="M3" s="56">
        <v>1</v>
      </c>
      <c r="N3" s="56">
        <v>704</v>
      </c>
      <c r="O3" s="56" t="s">
        <v>111</v>
      </c>
      <c r="P3" s="56" t="s">
        <v>110</v>
      </c>
      <c r="Q3" s="57" t="s">
        <v>353</v>
      </c>
      <c r="R3" s="56"/>
      <c r="S3" s="59"/>
      <c r="T3" s="60"/>
    </row>
    <row r="4" spans="1:20" ht="24.95" customHeight="1" x14ac:dyDescent="0.25">
      <c r="A4" s="56">
        <v>2</v>
      </c>
      <c r="B4" s="56" t="s">
        <v>112</v>
      </c>
      <c r="C4" s="56" t="s">
        <v>113</v>
      </c>
      <c r="D4" s="56" t="s">
        <v>106</v>
      </c>
      <c r="E4" s="57" t="s">
        <v>107</v>
      </c>
      <c r="F4" s="57"/>
      <c r="G4" s="56">
        <v>2</v>
      </c>
      <c r="H4" s="56" t="s">
        <v>114</v>
      </c>
      <c r="I4" s="56" t="s">
        <v>115</v>
      </c>
      <c r="J4" s="56" t="s">
        <v>106</v>
      </c>
      <c r="K4" s="57" t="s">
        <v>116</v>
      </c>
      <c r="L4" s="57" t="s">
        <v>117</v>
      </c>
      <c r="M4" s="56">
        <v>2</v>
      </c>
      <c r="N4" s="56">
        <v>706</v>
      </c>
      <c r="O4" s="56" t="s">
        <v>118</v>
      </c>
      <c r="P4" s="56" t="s">
        <v>106</v>
      </c>
      <c r="Q4" s="57" t="s">
        <v>441</v>
      </c>
      <c r="R4" s="56"/>
      <c r="S4" s="59"/>
      <c r="T4" s="60"/>
    </row>
    <row r="5" spans="1:20" ht="24.95" customHeight="1" x14ac:dyDescent="0.25">
      <c r="A5" s="56">
        <v>3</v>
      </c>
      <c r="B5" s="56" t="s">
        <v>119</v>
      </c>
      <c r="C5" s="56" t="s">
        <v>120</v>
      </c>
      <c r="D5" s="57" t="s">
        <v>110</v>
      </c>
      <c r="E5" s="57" t="s">
        <v>399</v>
      </c>
      <c r="F5" s="57"/>
      <c r="G5" s="56">
        <v>3</v>
      </c>
      <c r="H5" s="56" t="s">
        <v>114</v>
      </c>
      <c r="I5" s="56" t="s">
        <v>121</v>
      </c>
      <c r="J5" s="61" t="s">
        <v>122</v>
      </c>
      <c r="K5" s="57" t="s">
        <v>123</v>
      </c>
      <c r="L5" s="57"/>
      <c r="M5" s="56">
        <v>3</v>
      </c>
      <c r="N5" s="62">
        <v>708</v>
      </c>
      <c r="O5" s="56" t="s">
        <v>124</v>
      </c>
      <c r="P5" s="56" t="s">
        <v>106</v>
      </c>
      <c r="Q5" s="57" t="s">
        <v>125</v>
      </c>
      <c r="R5" s="56"/>
      <c r="S5" s="59"/>
      <c r="T5" s="60"/>
    </row>
    <row r="6" spans="1:20" ht="24.95" customHeight="1" x14ac:dyDescent="0.25">
      <c r="A6" s="56">
        <v>4</v>
      </c>
      <c r="B6" s="56" t="s">
        <v>126</v>
      </c>
      <c r="C6" s="56" t="s">
        <v>127</v>
      </c>
      <c r="D6" s="56" t="s">
        <v>110</v>
      </c>
      <c r="E6" s="57" t="s">
        <v>107</v>
      </c>
      <c r="F6" s="57"/>
      <c r="G6" s="56">
        <v>4</v>
      </c>
      <c r="H6" s="56" t="s">
        <v>114</v>
      </c>
      <c r="I6" s="56" t="s">
        <v>128</v>
      </c>
      <c r="J6" s="61" t="s">
        <v>122</v>
      </c>
      <c r="K6" s="57" t="s">
        <v>129</v>
      </c>
      <c r="L6" s="57"/>
      <c r="M6" s="56">
        <v>4</v>
      </c>
      <c r="N6" s="56">
        <v>712</v>
      </c>
      <c r="O6" s="56" t="s">
        <v>130</v>
      </c>
      <c r="P6" s="56" t="s">
        <v>110</v>
      </c>
      <c r="Q6" s="57" t="s">
        <v>107</v>
      </c>
      <c r="R6" s="56"/>
      <c r="S6" s="59"/>
      <c r="T6" s="60"/>
    </row>
    <row r="7" spans="1:20" ht="24.95" customHeight="1" x14ac:dyDescent="0.25">
      <c r="A7" s="56">
        <v>5</v>
      </c>
      <c r="B7" s="63" t="s">
        <v>131</v>
      </c>
      <c r="C7" s="56" t="s">
        <v>132</v>
      </c>
      <c r="D7" s="56" t="s">
        <v>110</v>
      </c>
      <c r="E7" s="58"/>
      <c r="F7" s="57" t="s">
        <v>165</v>
      </c>
      <c r="G7" s="56">
        <v>5</v>
      </c>
      <c r="H7" s="56" t="s">
        <v>114</v>
      </c>
      <c r="I7" s="56" t="s">
        <v>133</v>
      </c>
      <c r="J7" s="56" t="s">
        <v>110</v>
      </c>
      <c r="K7" s="57" t="s">
        <v>107</v>
      </c>
      <c r="L7" s="57"/>
      <c r="M7" s="56">
        <v>5</v>
      </c>
      <c r="N7" s="56">
        <v>714</v>
      </c>
      <c r="O7" s="56" t="s">
        <v>134</v>
      </c>
      <c r="P7" s="56" t="s">
        <v>110</v>
      </c>
      <c r="Q7" s="57"/>
      <c r="R7" s="68" t="s">
        <v>403</v>
      </c>
      <c r="S7" s="59"/>
      <c r="T7" s="60"/>
    </row>
    <row r="8" spans="1:20" ht="24.95" customHeight="1" x14ac:dyDescent="0.25">
      <c r="A8" s="56">
        <v>6</v>
      </c>
      <c r="B8" s="56" t="s">
        <v>135</v>
      </c>
      <c r="C8" s="56" t="s">
        <v>136</v>
      </c>
      <c r="D8" s="56" t="s">
        <v>110</v>
      </c>
      <c r="E8" s="57" t="s">
        <v>107</v>
      </c>
      <c r="F8" s="57"/>
      <c r="G8" s="56">
        <v>6</v>
      </c>
      <c r="H8" s="56" t="s">
        <v>114</v>
      </c>
      <c r="I8" s="65" t="s">
        <v>137</v>
      </c>
      <c r="J8" s="61" t="s">
        <v>122</v>
      </c>
      <c r="K8" s="57" t="s">
        <v>123</v>
      </c>
      <c r="L8" s="56"/>
      <c r="M8" s="56">
        <v>6</v>
      </c>
      <c r="N8" s="56">
        <v>715</v>
      </c>
      <c r="O8" s="56" t="s">
        <v>138</v>
      </c>
      <c r="P8" s="56" t="s">
        <v>106</v>
      </c>
      <c r="Q8" s="57" t="s">
        <v>125</v>
      </c>
      <c r="R8" s="56"/>
      <c r="S8" s="59"/>
      <c r="T8" s="60"/>
    </row>
    <row r="9" spans="1:20" ht="24.95" customHeight="1" x14ac:dyDescent="0.25">
      <c r="A9" s="56">
        <v>7</v>
      </c>
      <c r="B9" s="56" t="s">
        <v>139</v>
      </c>
      <c r="C9" s="56" t="s">
        <v>140</v>
      </c>
      <c r="D9" s="56" t="s">
        <v>110</v>
      </c>
      <c r="E9" s="58" t="s">
        <v>437</v>
      </c>
      <c r="F9" s="57"/>
      <c r="G9" s="56">
        <v>7</v>
      </c>
      <c r="H9" s="56" t="s">
        <v>114</v>
      </c>
      <c r="I9" s="56" t="s">
        <v>142</v>
      </c>
      <c r="J9" s="56" t="s">
        <v>110</v>
      </c>
      <c r="K9" s="57" t="s">
        <v>456</v>
      </c>
      <c r="L9" s="57"/>
      <c r="M9" s="56">
        <v>7</v>
      </c>
      <c r="N9" s="56">
        <v>716</v>
      </c>
      <c r="O9" s="56" t="s">
        <v>143</v>
      </c>
      <c r="P9" s="56" t="s">
        <v>106</v>
      </c>
      <c r="Q9" s="57" t="s">
        <v>116</v>
      </c>
      <c r="R9" s="57"/>
      <c r="S9" s="59"/>
      <c r="T9" s="60"/>
    </row>
    <row r="10" spans="1:20" ht="24.95" customHeight="1" x14ac:dyDescent="0.25">
      <c r="A10" s="56">
        <v>8</v>
      </c>
      <c r="B10" s="56" t="s">
        <v>144</v>
      </c>
      <c r="C10" s="56" t="s">
        <v>145</v>
      </c>
      <c r="D10" s="61" t="s">
        <v>122</v>
      </c>
      <c r="E10" s="57" t="s">
        <v>146</v>
      </c>
      <c r="F10" s="58"/>
      <c r="G10" s="56">
        <v>8</v>
      </c>
      <c r="H10" s="56" t="s">
        <v>114</v>
      </c>
      <c r="I10" s="56" t="s">
        <v>147</v>
      </c>
      <c r="J10" s="61" t="s">
        <v>122</v>
      </c>
      <c r="K10" s="58" t="s">
        <v>148</v>
      </c>
      <c r="L10" s="66"/>
      <c r="M10" s="56">
        <v>8</v>
      </c>
      <c r="N10" s="56">
        <v>718</v>
      </c>
      <c r="O10" s="56" t="s">
        <v>149</v>
      </c>
      <c r="P10" s="56" t="s">
        <v>110</v>
      </c>
      <c r="Q10" s="106" t="s">
        <v>424</v>
      </c>
      <c r="R10" s="106" t="s">
        <v>425</v>
      </c>
      <c r="S10" s="59"/>
      <c r="T10" s="60"/>
    </row>
    <row r="11" spans="1:20" ht="24.95" customHeight="1" x14ac:dyDescent="0.25">
      <c r="A11" s="56">
        <v>9</v>
      </c>
      <c r="B11" s="56" t="s">
        <v>150</v>
      </c>
      <c r="C11" s="56" t="s">
        <v>151</v>
      </c>
      <c r="D11" s="56" t="s">
        <v>110</v>
      </c>
      <c r="E11" s="57"/>
      <c r="F11" s="57" t="s">
        <v>152</v>
      </c>
      <c r="G11" s="56">
        <v>9</v>
      </c>
      <c r="H11" s="56" t="s">
        <v>114</v>
      </c>
      <c r="I11" s="56" t="s">
        <v>153</v>
      </c>
      <c r="J11" s="61" t="s">
        <v>122</v>
      </c>
      <c r="K11" s="58"/>
      <c r="L11" s="57" t="s">
        <v>154</v>
      </c>
      <c r="M11" s="56">
        <v>9</v>
      </c>
      <c r="N11" s="62">
        <v>720</v>
      </c>
      <c r="O11" s="56" t="s">
        <v>155</v>
      </c>
      <c r="P11" s="56" t="s">
        <v>106</v>
      </c>
      <c r="Q11" s="57"/>
      <c r="R11" s="68" t="s">
        <v>217</v>
      </c>
      <c r="S11" s="59"/>
      <c r="T11" s="60"/>
    </row>
    <row r="12" spans="1:20" ht="24.95" customHeight="1" x14ac:dyDescent="0.25">
      <c r="A12" s="56">
        <v>10</v>
      </c>
      <c r="B12" s="56" t="s">
        <v>156</v>
      </c>
      <c r="C12" s="56" t="s">
        <v>157</v>
      </c>
      <c r="D12" s="56" t="s">
        <v>110</v>
      </c>
      <c r="E12" s="58" t="s">
        <v>401</v>
      </c>
      <c r="F12" s="57"/>
      <c r="G12" s="56">
        <v>10</v>
      </c>
      <c r="H12" s="56" t="s">
        <v>114</v>
      </c>
      <c r="I12" s="56" t="s">
        <v>159</v>
      </c>
      <c r="J12" s="56" t="s">
        <v>110</v>
      </c>
      <c r="K12" s="57" t="s">
        <v>107</v>
      </c>
      <c r="L12" s="57"/>
      <c r="M12" s="56">
        <v>10</v>
      </c>
      <c r="N12" s="56">
        <v>721</v>
      </c>
      <c r="O12" s="56" t="s">
        <v>160</v>
      </c>
      <c r="P12" s="56" t="s">
        <v>110</v>
      </c>
      <c r="Q12" s="57" t="s">
        <v>163</v>
      </c>
      <c r="R12" s="56"/>
      <c r="S12" s="59"/>
      <c r="T12" s="67"/>
    </row>
    <row r="13" spans="1:20" ht="24.95" customHeight="1" x14ac:dyDescent="0.25">
      <c r="A13" s="56">
        <v>11</v>
      </c>
      <c r="B13" s="56" t="s">
        <v>161</v>
      </c>
      <c r="C13" s="56" t="s">
        <v>162</v>
      </c>
      <c r="D13" s="56" t="s">
        <v>110</v>
      </c>
      <c r="E13" s="57" t="s">
        <v>163</v>
      </c>
      <c r="F13" s="57"/>
      <c r="G13" s="56">
        <v>11</v>
      </c>
      <c r="H13" s="56" t="s">
        <v>114</v>
      </c>
      <c r="I13" s="56" t="s">
        <v>164</v>
      </c>
      <c r="J13" s="56" t="s">
        <v>110</v>
      </c>
      <c r="K13" s="57"/>
      <c r="L13" s="57" t="s">
        <v>165</v>
      </c>
      <c r="M13" s="56">
        <v>11</v>
      </c>
      <c r="N13" s="56">
        <v>901</v>
      </c>
      <c r="O13" s="56" t="s">
        <v>166</v>
      </c>
      <c r="P13" s="56" t="s">
        <v>106</v>
      </c>
      <c r="Q13" s="57" t="s">
        <v>107</v>
      </c>
      <c r="R13" s="57"/>
      <c r="S13" s="59"/>
      <c r="T13" s="60"/>
    </row>
    <row r="14" spans="1:20" ht="24.95" customHeight="1" x14ac:dyDescent="0.25">
      <c r="A14" s="56">
        <v>12</v>
      </c>
      <c r="B14" s="56" t="s">
        <v>167</v>
      </c>
      <c r="C14" s="56" t="s">
        <v>168</v>
      </c>
      <c r="D14" s="56" t="s">
        <v>110</v>
      </c>
      <c r="E14" s="57"/>
      <c r="F14" s="57"/>
      <c r="G14" s="56">
        <v>12</v>
      </c>
      <c r="H14" s="56" t="s">
        <v>114</v>
      </c>
      <c r="I14" s="56" t="s">
        <v>169</v>
      </c>
      <c r="J14" s="56" t="s">
        <v>110</v>
      </c>
      <c r="K14" s="57" t="s">
        <v>107</v>
      </c>
      <c r="L14" s="57"/>
      <c r="M14" s="56">
        <v>12</v>
      </c>
      <c r="N14" s="56">
        <v>906</v>
      </c>
      <c r="O14" s="56" t="s">
        <v>170</v>
      </c>
      <c r="P14" s="56" t="s">
        <v>106</v>
      </c>
      <c r="Q14" s="57" t="s">
        <v>171</v>
      </c>
      <c r="R14" s="68" t="s">
        <v>172</v>
      </c>
      <c r="S14" s="59"/>
      <c r="T14" s="60"/>
    </row>
    <row r="15" spans="1:20" ht="24.95" customHeight="1" x14ac:dyDescent="0.25">
      <c r="A15" s="56">
        <v>13</v>
      </c>
      <c r="B15" s="56" t="s">
        <v>173</v>
      </c>
      <c r="C15" s="56" t="s">
        <v>174</v>
      </c>
      <c r="D15" s="56" t="s">
        <v>106</v>
      </c>
      <c r="E15" s="57" t="s">
        <v>107</v>
      </c>
      <c r="F15" s="56"/>
      <c r="G15" s="56">
        <v>13</v>
      </c>
      <c r="H15" s="56" t="s">
        <v>114</v>
      </c>
      <c r="I15" s="56" t="s">
        <v>175</v>
      </c>
      <c r="J15" s="56" t="s">
        <v>110</v>
      </c>
      <c r="K15" s="57" t="s">
        <v>107</v>
      </c>
      <c r="L15" s="56"/>
      <c r="M15" s="56">
        <v>13</v>
      </c>
      <c r="N15" s="56">
        <v>910</v>
      </c>
      <c r="O15" s="56" t="s">
        <v>176</v>
      </c>
      <c r="P15" s="56" t="s">
        <v>110</v>
      </c>
      <c r="Q15" s="57"/>
      <c r="R15" s="64" t="s">
        <v>440</v>
      </c>
      <c r="S15" s="59"/>
      <c r="T15" s="60"/>
    </row>
    <row r="16" spans="1:20" ht="24.95" customHeight="1" x14ac:dyDescent="0.25">
      <c r="A16" s="56">
        <v>14</v>
      </c>
      <c r="B16" s="56" t="s">
        <v>177</v>
      </c>
      <c r="C16" s="56" t="s">
        <v>178</v>
      </c>
      <c r="D16" s="56" t="s">
        <v>106</v>
      </c>
      <c r="E16" s="58" t="s">
        <v>400</v>
      </c>
      <c r="F16" s="57"/>
      <c r="G16" s="56">
        <v>14</v>
      </c>
      <c r="H16" s="56" t="s">
        <v>179</v>
      </c>
      <c r="I16" s="56" t="s">
        <v>180</v>
      </c>
      <c r="J16" s="56" t="s">
        <v>106</v>
      </c>
      <c r="K16" s="57" t="s">
        <v>107</v>
      </c>
      <c r="L16" s="56"/>
      <c r="M16" s="56">
        <v>14</v>
      </c>
      <c r="N16" s="56">
        <v>913</v>
      </c>
      <c r="O16" s="56" t="s">
        <v>181</v>
      </c>
      <c r="P16" s="56" t="s">
        <v>110</v>
      </c>
      <c r="Q16" s="57"/>
      <c r="R16" s="57" t="s">
        <v>182</v>
      </c>
      <c r="S16" s="59"/>
      <c r="T16" s="60"/>
    </row>
    <row r="17" spans="1:20" ht="24.95" customHeight="1" x14ac:dyDescent="0.25">
      <c r="A17" s="56">
        <v>15</v>
      </c>
      <c r="B17" s="56" t="s">
        <v>183</v>
      </c>
      <c r="C17" s="56" t="s">
        <v>184</v>
      </c>
      <c r="D17" s="56" t="s">
        <v>110</v>
      </c>
      <c r="E17" s="57" t="s">
        <v>107</v>
      </c>
      <c r="F17" s="57"/>
      <c r="G17" s="56">
        <v>15</v>
      </c>
      <c r="H17" s="56" t="s">
        <v>179</v>
      </c>
      <c r="I17" s="56" t="s">
        <v>185</v>
      </c>
      <c r="J17" s="61" t="s">
        <v>122</v>
      </c>
      <c r="K17" s="57" t="s">
        <v>186</v>
      </c>
      <c r="L17" s="56"/>
      <c r="M17" s="56">
        <v>15</v>
      </c>
      <c r="N17" s="56">
        <v>914</v>
      </c>
      <c r="O17" s="56" t="s">
        <v>187</v>
      </c>
      <c r="P17" s="56" t="s">
        <v>106</v>
      </c>
      <c r="Q17" s="57" t="s">
        <v>188</v>
      </c>
      <c r="R17" s="57"/>
      <c r="S17" s="60"/>
      <c r="T17" s="60"/>
    </row>
    <row r="18" spans="1:20" ht="24.95" customHeight="1" x14ac:dyDescent="0.25">
      <c r="A18" s="56">
        <v>16</v>
      </c>
      <c r="B18" s="56" t="s">
        <v>189</v>
      </c>
      <c r="C18" s="56" t="s">
        <v>190</v>
      </c>
      <c r="D18" s="61" t="s">
        <v>122</v>
      </c>
      <c r="E18" s="57" t="s">
        <v>186</v>
      </c>
      <c r="F18" s="56"/>
      <c r="G18" s="56">
        <v>16</v>
      </c>
      <c r="H18" s="56" t="s">
        <v>179</v>
      </c>
      <c r="I18" s="56" t="s">
        <v>191</v>
      </c>
      <c r="J18" s="56" t="s">
        <v>106</v>
      </c>
      <c r="K18" s="57" t="s">
        <v>141</v>
      </c>
      <c r="L18" s="57"/>
      <c r="M18" s="56">
        <v>16</v>
      </c>
      <c r="N18" s="62">
        <v>915</v>
      </c>
      <c r="O18" s="65" t="s">
        <v>192</v>
      </c>
      <c r="P18" s="56" t="s">
        <v>106</v>
      </c>
      <c r="Q18" s="57" t="s">
        <v>188</v>
      </c>
      <c r="R18" s="57"/>
      <c r="S18" s="60"/>
      <c r="T18" s="60"/>
    </row>
    <row r="19" spans="1:20" ht="24.95" customHeight="1" x14ac:dyDescent="0.25">
      <c r="A19" s="56">
        <v>17</v>
      </c>
      <c r="B19" s="56" t="s">
        <v>189</v>
      </c>
      <c r="C19" s="56" t="s">
        <v>193</v>
      </c>
      <c r="D19" s="61" t="s">
        <v>122</v>
      </c>
      <c r="E19" s="58" t="s">
        <v>194</v>
      </c>
      <c r="F19" s="57"/>
      <c r="G19" s="56">
        <v>17</v>
      </c>
      <c r="H19" s="56" t="s">
        <v>179</v>
      </c>
      <c r="I19" s="56" t="s">
        <v>195</v>
      </c>
      <c r="J19" s="56" t="s">
        <v>110</v>
      </c>
      <c r="K19" s="57" t="s">
        <v>107</v>
      </c>
      <c r="L19" s="57"/>
      <c r="M19" s="56">
        <v>17</v>
      </c>
      <c r="N19" s="62">
        <v>917</v>
      </c>
      <c r="O19" s="65" t="s">
        <v>196</v>
      </c>
      <c r="P19" s="61" t="s">
        <v>122</v>
      </c>
      <c r="Q19" s="57"/>
      <c r="R19" s="64" t="s">
        <v>443</v>
      </c>
      <c r="S19" s="60"/>
      <c r="T19" s="60"/>
    </row>
    <row r="20" spans="1:20" ht="24.95" customHeight="1" x14ac:dyDescent="0.25">
      <c r="A20" s="56">
        <v>18</v>
      </c>
      <c r="B20" s="56" t="s">
        <v>197</v>
      </c>
      <c r="C20" s="56" t="s">
        <v>198</v>
      </c>
      <c r="D20" s="56" t="s">
        <v>110</v>
      </c>
      <c r="E20" s="57" t="s">
        <v>188</v>
      </c>
      <c r="F20" s="57"/>
      <c r="G20" s="56">
        <v>18</v>
      </c>
      <c r="H20" s="56" t="s">
        <v>179</v>
      </c>
      <c r="I20" s="56" t="s">
        <v>199</v>
      </c>
      <c r="J20" s="56" t="s">
        <v>110</v>
      </c>
      <c r="K20" s="57"/>
      <c r="L20" s="57" t="s">
        <v>165</v>
      </c>
      <c r="M20" s="56">
        <v>18</v>
      </c>
      <c r="N20" s="56" t="s">
        <v>200</v>
      </c>
      <c r="O20" s="65" t="s">
        <v>201</v>
      </c>
      <c r="P20" s="56" t="s">
        <v>110</v>
      </c>
      <c r="Q20" s="57" t="s">
        <v>107</v>
      </c>
      <c r="R20" s="57"/>
      <c r="S20" s="17"/>
      <c r="T20" s="17"/>
    </row>
    <row r="21" spans="1:20" ht="24.95" customHeight="1" x14ac:dyDescent="0.25">
      <c r="A21" s="56">
        <v>19</v>
      </c>
      <c r="B21" s="56" t="s">
        <v>200</v>
      </c>
      <c r="C21" s="56" t="s">
        <v>202</v>
      </c>
      <c r="D21" s="56" t="s">
        <v>110</v>
      </c>
      <c r="E21" s="57" t="s">
        <v>107</v>
      </c>
      <c r="F21" s="57"/>
      <c r="G21" s="56">
        <v>19</v>
      </c>
      <c r="H21" s="56" t="s">
        <v>179</v>
      </c>
      <c r="I21" s="56" t="s">
        <v>203</v>
      </c>
      <c r="J21" s="56" t="s">
        <v>110</v>
      </c>
      <c r="K21" s="57" t="s">
        <v>107</v>
      </c>
      <c r="L21" s="57"/>
      <c r="M21" s="56">
        <v>19</v>
      </c>
      <c r="N21" s="56" t="s">
        <v>204</v>
      </c>
      <c r="O21" s="56" t="s">
        <v>205</v>
      </c>
      <c r="P21" s="56" t="s">
        <v>110</v>
      </c>
      <c r="Q21" s="58" t="s">
        <v>445</v>
      </c>
      <c r="R21" s="57"/>
      <c r="S21" s="17"/>
      <c r="T21" s="17"/>
    </row>
    <row r="22" spans="1:20" ht="24.95" customHeight="1" x14ac:dyDescent="0.25">
      <c r="A22" s="56">
        <v>20</v>
      </c>
      <c r="B22" s="56" t="s">
        <v>114</v>
      </c>
      <c r="C22" s="56" t="s">
        <v>206</v>
      </c>
      <c r="D22" s="56" t="s">
        <v>110</v>
      </c>
      <c r="E22" s="57"/>
      <c r="F22" s="57" t="s">
        <v>165</v>
      </c>
      <c r="G22" s="56">
        <v>20</v>
      </c>
      <c r="H22" s="56" t="s">
        <v>207</v>
      </c>
      <c r="I22" s="56" t="s">
        <v>208</v>
      </c>
      <c r="J22" s="56" t="s">
        <v>110</v>
      </c>
      <c r="K22" s="57" t="s">
        <v>107</v>
      </c>
      <c r="L22" s="56"/>
      <c r="M22" s="56">
        <v>20</v>
      </c>
      <c r="N22" s="56" t="s">
        <v>179</v>
      </c>
      <c r="O22" s="56" t="s">
        <v>209</v>
      </c>
      <c r="P22" s="56" t="s">
        <v>106</v>
      </c>
      <c r="Q22" s="57" t="s">
        <v>107</v>
      </c>
      <c r="R22" s="57"/>
      <c r="S22" s="17"/>
      <c r="T22" s="17"/>
    </row>
    <row r="23" spans="1:20" ht="24.95" customHeight="1" x14ac:dyDescent="0.25">
      <c r="A23" s="56">
        <v>21</v>
      </c>
      <c r="B23" s="56" t="s">
        <v>210</v>
      </c>
      <c r="C23" s="56" t="s">
        <v>211</v>
      </c>
      <c r="D23" s="56" t="s">
        <v>110</v>
      </c>
      <c r="E23" s="57" t="s">
        <v>107</v>
      </c>
      <c r="F23" s="56"/>
      <c r="G23" s="56">
        <v>21</v>
      </c>
      <c r="H23" s="56" t="s">
        <v>179</v>
      </c>
      <c r="I23" s="56" t="s">
        <v>212</v>
      </c>
      <c r="J23" s="56" t="s">
        <v>110</v>
      </c>
      <c r="K23" s="57" t="s">
        <v>107</v>
      </c>
      <c r="L23" s="56"/>
      <c r="M23" s="56">
        <v>21</v>
      </c>
      <c r="N23" s="56" t="s">
        <v>179</v>
      </c>
      <c r="O23" s="56" t="s">
        <v>213</v>
      </c>
      <c r="P23" s="56" t="s">
        <v>106</v>
      </c>
      <c r="Q23" s="57" t="s">
        <v>158</v>
      </c>
      <c r="R23" s="57"/>
      <c r="S23" s="17"/>
      <c r="T23" s="17"/>
    </row>
    <row r="24" spans="1:20" ht="24.95" customHeight="1" x14ac:dyDescent="0.25">
      <c r="A24" s="56">
        <v>22</v>
      </c>
      <c r="B24" s="56" t="s">
        <v>197</v>
      </c>
      <c r="C24" s="56" t="s">
        <v>214</v>
      </c>
      <c r="D24" s="61" t="s">
        <v>122</v>
      </c>
      <c r="E24" s="57" t="s">
        <v>129</v>
      </c>
      <c r="F24" s="56"/>
      <c r="G24" s="56">
        <v>22</v>
      </c>
      <c r="H24" s="56" t="s">
        <v>179</v>
      </c>
      <c r="I24" s="56" t="s">
        <v>215</v>
      </c>
      <c r="J24" s="56" t="s">
        <v>110</v>
      </c>
      <c r="K24" s="57" t="s">
        <v>107</v>
      </c>
      <c r="L24" s="57"/>
      <c r="M24" s="56">
        <v>22</v>
      </c>
      <c r="N24" s="62">
        <v>801</v>
      </c>
      <c r="O24" s="56" t="s">
        <v>216</v>
      </c>
      <c r="P24" s="56" t="s">
        <v>110</v>
      </c>
      <c r="Q24" s="57"/>
      <c r="R24" s="68" t="s">
        <v>217</v>
      </c>
      <c r="S24" s="17"/>
      <c r="T24" s="17"/>
    </row>
    <row r="25" spans="1:20" ht="24.95" customHeight="1" x14ac:dyDescent="0.25">
      <c r="A25" s="56">
        <v>23</v>
      </c>
      <c r="B25" s="56" t="s">
        <v>197</v>
      </c>
      <c r="C25" s="56" t="s">
        <v>218</v>
      </c>
      <c r="D25" s="61" t="s">
        <v>122</v>
      </c>
      <c r="E25" s="58" t="s">
        <v>219</v>
      </c>
      <c r="F25" s="56"/>
      <c r="G25" s="56">
        <v>23</v>
      </c>
      <c r="H25" s="56" t="s">
        <v>179</v>
      </c>
      <c r="I25" s="56" t="s">
        <v>220</v>
      </c>
      <c r="J25" s="56" t="s">
        <v>110</v>
      </c>
      <c r="K25" s="57" t="s">
        <v>107</v>
      </c>
      <c r="L25" s="56"/>
      <c r="M25" s="56">
        <v>23</v>
      </c>
      <c r="N25" s="56">
        <v>805</v>
      </c>
      <c r="O25" s="56" t="s">
        <v>221</v>
      </c>
      <c r="P25" s="56" t="s">
        <v>106</v>
      </c>
      <c r="Q25" s="57"/>
      <c r="R25" s="68" t="s">
        <v>217</v>
      </c>
      <c r="S25" s="17"/>
      <c r="T25" s="17"/>
    </row>
    <row r="26" spans="1:20" ht="24.95" customHeight="1" x14ac:dyDescent="0.25">
      <c r="A26" s="56">
        <v>24</v>
      </c>
      <c r="B26" s="56" t="s">
        <v>222</v>
      </c>
      <c r="C26" s="56" t="s">
        <v>223</v>
      </c>
      <c r="D26" s="56" t="s">
        <v>110</v>
      </c>
      <c r="E26" s="57"/>
      <c r="F26" s="57" t="s">
        <v>165</v>
      </c>
      <c r="G26" s="56">
        <v>24</v>
      </c>
      <c r="H26" s="56" t="s">
        <v>179</v>
      </c>
      <c r="I26" s="56" t="s">
        <v>224</v>
      </c>
      <c r="J26" s="61" t="s">
        <v>122</v>
      </c>
      <c r="K26" s="58" t="s">
        <v>225</v>
      </c>
      <c r="L26" s="56"/>
      <c r="M26" s="56">
        <v>24</v>
      </c>
      <c r="N26" s="56">
        <v>807</v>
      </c>
      <c r="O26" s="56" t="s">
        <v>226</v>
      </c>
      <c r="P26" s="56" t="s">
        <v>110</v>
      </c>
      <c r="Q26" s="57"/>
      <c r="R26" s="68" t="s">
        <v>217</v>
      </c>
      <c r="S26" s="17"/>
      <c r="T26" s="17"/>
    </row>
    <row r="27" spans="1:20" ht="24.95" customHeight="1" x14ac:dyDescent="0.25">
      <c r="A27" s="56">
        <v>25</v>
      </c>
      <c r="B27" s="56" t="s">
        <v>227</v>
      </c>
      <c r="C27" s="56" t="s">
        <v>228</v>
      </c>
      <c r="D27" s="56" t="s">
        <v>110</v>
      </c>
      <c r="E27" s="57" t="s">
        <v>188</v>
      </c>
      <c r="F27" s="57"/>
      <c r="G27" s="56">
        <v>25</v>
      </c>
      <c r="H27" s="56" t="s">
        <v>179</v>
      </c>
      <c r="I27" s="56" t="s">
        <v>229</v>
      </c>
      <c r="J27" s="56" t="s">
        <v>110</v>
      </c>
      <c r="K27" s="57" t="s">
        <v>107</v>
      </c>
      <c r="L27" s="57"/>
      <c r="M27" s="56">
        <v>25</v>
      </c>
      <c r="N27" s="65">
        <v>809</v>
      </c>
      <c r="O27" s="56" t="s">
        <v>230</v>
      </c>
      <c r="P27" s="56" t="s">
        <v>110</v>
      </c>
      <c r="Q27" s="57"/>
      <c r="R27" s="64" t="s">
        <v>402</v>
      </c>
      <c r="S27" s="17"/>
      <c r="T27" s="17"/>
    </row>
    <row r="28" spans="1:20" ht="24.95" customHeight="1" x14ac:dyDescent="0.25">
      <c r="A28" s="56">
        <v>26</v>
      </c>
      <c r="B28" s="69" t="s">
        <v>231</v>
      </c>
      <c r="C28" s="56" t="s">
        <v>232</v>
      </c>
      <c r="D28" s="61" t="s">
        <v>122</v>
      </c>
      <c r="E28" s="57"/>
      <c r="F28" s="69"/>
      <c r="G28" s="56">
        <v>26</v>
      </c>
      <c r="H28" s="56" t="s">
        <v>179</v>
      </c>
      <c r="I28" s="56" t="s">
        <v>233</v>
      </c>
      <c r="J28" s="61" t="s">
        <v>122</v>
      </c>
      <c r="K28" s="57" t="s">
        <v>129</v>
      </c>
      <c r="L28" s="57"/>
      <c r="M28" s="56">
        <v>26</v>
      </c>
      <c r="N28" s="56">
        <v>811</v>
      </c>
      <c r="O28" s="56" t="s">
        <v>234</v>
      </c>
      <c r="P28" s="61" t="s">
        <v>122</v>
      </c>
      <c r="Q28" s="57"/>
      <c r="R28" s="64"/>
      <c r="S28" s="17"/>
      <c r="T28" s="17"/>
    </row>
    <row r="29" spans="1:20" ht="24.95" customHeight="1" x14ac:dyDescent="0.25">
      <c r="A29" s="56">
        <v>27</v>
      </c>
      <c r="B29" s="56" t="s">
        <v>235</v>
      </c>
      <c r="C29" s="56" t="s">
        <v>236</v>
      </c>
      <c r="D29" s="61" t="s">
        <v>122</v>
      </c>
      <c r="E29" s="56" t="s">
        <v>237</v>
      </c>
      <c r="F29" s="57"/>
      <c r="G29" s="56">
        <v>27</v>
      </c>
      <c r="H29" s="56" t="s">
        <v>179</v>
      </c>
      <c r="I29" s="56" t="s">
        <v>238</v>
      </c>
      <c r="J29" s="56" t="s">
        <v>239</v>
      </c>
      <c r="K29" s="57" t="s">
        <v>240</v>
      </c>
      <c r="L29" s="57" t="s">
        <v>241</v>
      </c>
      <c r="M29" s="56">
        <v>27</v>
      </c>
      <c r="N29" s="56">
        <v>816</v>
      </c>
      <c r="O29" s="56" t="s">
        <v>242</v>
      </c>
      <c r="P29" s="61" t="s">
        <v>122</v>
      </c>
      <c r="Q29" s="57"/>
      <c r="R29" s="68"/>
      <c r="S29" s="17"/>
      <c r="T29" s="17"/>
    </row>
    <row r="30" spans="1:20" ht="24.95" customHeight="1" x14ac:dyDescent="0.25">
      <c r="A30" s="70">
        <f>SUM(C30+I30+O30)</f>
        <v>81</v>
      </c>
      <c r="B30" s="70"/>
      <c r="C30" s="71">
        <f>COUNTA(C3:C29)</f>
        <v>27</v>
      </c>
      <c r="D30" s="70"/>
      <c r="E30" s="72">
        <f>COUNTA(E3:E21)</f>
        <v>16</v>
      </c>
      <c r="F30" s="72">
        <f>COUNTA(F3:F27)</f>
        <v>4</v>
      </c>
      <c r="G30" s="70"/>
      <c r="H30" s="70"/>
      <c r="I30" s="72">
        <f>COUNTA(I3:I29)</f>
        <v>27</v>
      </c>
      <c r="J30" s="70"/>
      <c r="K30" s="70">
        <f>COUNTA(K3:K23)</f>
        <v>18</v>
      </c>
      <c r="L30" s="70">
        <f>COUNTA(L12:L28)</f>
        <v>2</v>
      </c>
      <c r="M30" s="73"/>
      <c r="N30" s="74"/>
      <c r="O30" s="74">
        <f>COUNTA(O3:O29)</f>
        <v>27</v>
      </c>
      <c r="P30" s="74"/>
      <c r="Q30" s="72">
        <f>COUNTA(Q3:Q21)</f>
        <v>14</v>
      </c>
      <c r="R30" s="70">
        <v>1</v>
      </c>
      <c r="S30" s="17"/>
      <c r="T30" s="17"/>
    </row>
    <row r="31" spans="1:20" ht="24.95" customHeight="1" x14ac:dyDescent="0.25">
      <c r="A31" s="75" t="s">
        <v>243</v>
      </c>
      <c r="B31" s="75" t="s">
        <v>391</v>
      </c>
      <c r="C31" s="75" t="s">
        <v>392</v>
      </c>
      <c r="D31" s="76" t="s">
        <v>393</v>
      </c>
      <c r="E31" s="76" t="s">
        <v>394</v>
      </c>
      <c r="F31" s="76" t="s">
        <v>395</v>
      </c>
      <c r="G31" s="75" t="s">
        <v>243</v>
      </c>
      <c r="H31" s="75" t="s">
        <v>391</v>
      </c>
      <c r="I31" s="75" t="s">
        <v>392</v>
      </c>
      <c r="J31" s="76" t="s">
        <v>393</v>
      </c>
      <c r="K31" s="76" t="s">
        <v>394</v>
      </c>
      <c r="L31" s="76" t="s">
        <v>395</v>
      </c>
      <c r="M31" s="75" t="s">
        <v>243</v>
      </c>
      <c r="N31" s="75" t="s">
        <v>391</v>
      </c>
      <c r="O31" s="75" t="s">
        <v>392</v>
      </c>
      <c r="P31" s="76" t="s">
        <v>393</v>
      </c>
      <c r="Q31" s="76" t="s">
        <v>394</v>
      </c>
      <c r="R31" s="75" t="s">
        <v>395</v>
      </c>
      <c r="T31" s="17"/>
    </row>
    <row r="32" spans="1:20" ht="24.95" customHeight="1" x14ac:dyDescent="0.25">
      <c r="A32" s="77" t="s">
        <v>244</v>
      </c>
      <c r="B32" s="75" t="s">
        <v>86</v>
      </c>
      <c r="C32" s="75" t="s">
        <v>86</v>
      </c>
      <c r="D32" s="75" t="s">
        <v>86</v>
      </c>
      <c r="E32" s="75" t="s">
        <v>86</v>
      </c>
      <c r="F32" s="75" t="s">
        <v>86</v>
      </c>
      <c r="G32" s="77" t="s">
        <v>245</v>
      </c>
      <c r="H32" s="75" t="s">
        <v>88</v>
      </c>
      <c r="I32" s="75" t="s">
        <v>85</v>
      </c>
      <c r="J32" s="75" t="s">
        <v>85</v>
      </c>
      <c r="K32" s="75" t="s">
        <v>85</v>
      </c>
      <c r="L32" s="75" t="s">
        <v>85</v>
      </c>
      <c r="M32" s="77" t="s">
        <v>246</v>
      </c>
      <c r="N32" s="75" t="s">
        <v>85</v>
      </c>
      <c r="O32" s="75" t="s">
        <v>85</v>
      </c>
      <c r="P32" s="75" t="s">
        <v>85</v>
      </c>
      <c r="Q32" s="75" t="s">
        <v>85</v>
      </c>
      <c r="R32" s="75" t="s">
        <v>85</v>
      </c>
      <c r="S32" s="17"/>
      <c r="T32" s="17"/>
    </row>
    <row r="33" spans="1:21" s="79" customFormat="1" ht="24.95" customHeight="1" x14ac:dyDescent="0.25">
      <c r="A33" s="78">
        <v>7</v>
      </c>
      <c r="B33" s="78">
        <v>6</v>
      </c>
      <c r="C33" s="78">
        <v>4</v>
      </c>
      <c r="D33" s="78">
        <v>4</v>
      </c>
      <c r="E33" s="78">
        <v>4</v>
      </c>
      <c r="F33" s="78">
        <v>5</v>
      </c>
      <c r="G33" s="78">
        <v>6</v>
      </c>
      <c r="H33" s="78">
        <v>4</v>
      </c>
      <c r="I33" s="78">
        <v>5</v>
      </c>
      <c r="J33" s="78">
        <v>4</v>
      </c>
      <c r="K33" s="78">
        <v>5</v>
      </c>
      <c r="L33" s="78">
        <v>4</v>
      </c>
      <c r="M33" s="78">
        <v>5</v>
      </c>
      <c r="N33" s="78">
        <v>3</v>
      </c>
      <c r="O33" s="78">
        <v>3</v>
      </c>
      <c r="P33" s="78">
        <v>3</v>
      </c>
      <c r="Q33" s="78">
        <v>2</v>
      </c>
      <c r="R33" s="78">
        <v>3</v>
      </c>
    </row>
    <row r="34" spans="1:21" s="69" customFormat="1" ht="24.95" customHeight="1" x14ac:dyDescent="0.25">
      <c r="A34" s="69" t="s">
        <v>247</v>
      </c>
      <c r="B34" s="69" t="s">
        <v>248</v>
      </c>
      <c r="C34" s="69" t="s">
        <v>110</v>
      </c>
      <c r="D34" s="69" t="s">
        <v>107</v>
      </c>
      <c r="E34" s="80" t="s">
        <v>411</v>
      </c>
      <c r="F34" s="14"/>
      <c r="G34" s="14"/>
      <c r="H34" s="14"/>
      <c r="I34" s="14"/>
      <c r="J34" s="14"/>
      <c r="K34" s="14"/>
      <c r="L34" s="14"/>
      <c r="M34" s="81" t="s">
        <v>302</v>
      </c>
      <c r="N34" s="82" t="s">
        <v>250</v>
      </c>
      <c r="S34" s="83"/>
      <c r="T34" s="83"/>
    </row>
    <row r="35" spans="1:21" ht="24.95" customHeight="1" x14ac:dyDescent="0.25">
      <c r="A35" s="69" t="s">
        <v>251</v>
      </c>
      <c r="B35" s="69" t="s">
        <v>252</v>
      </c>
      <c r="C35" s="69" t="s">
        <v>110</v>
      </c>
      <c r="D35" s="69" t="s">
        <v>107</v>
      </c>
      <c r="E35" s="80"/>
      <c r="F35" s="14"/>
      <c r="G35" s="14"/>
      <c r="H35" s="14"/>
      <c r="I35" s="14"/>
      <c r="J35" s="14"/>
      <c r="K35" s="14"/>
      <c r="L35" s="14"/>
      <c r="M35" s="81"/>
      <c r="N35" s="84"/>
      <c r="O35" s="69"/>
      <c r="P35" s="69"/>
      <c r="Q35" s="69"/>
      <c r="R35" s="69"/>
      <c r="S35" s="17"/>
      <c r="T35" s="17"/>
    </row>
    <row r="36" spans="1:21" s="86" customFormat="1" ht="24.95" customHeight="1" x14ac:dyDescent="0.25">
      <c r="A36" s="69" t="s">
        <v>253</v>
      </c>
      <c r="B36" s="85" t="s">
        <v>254</v>
      </c>
      <c r="C36" s="69" t="s">
        <v>110</v>
      </c>
      <c r="D36" s="69" t="s">
        <v>107</v>
      </c>
      <c r="E36" s="102" t="s">
        <v>430</v>
      </c>
      <c r="F36" s="1"/>
      <c r="G36" s="1"/>
      <c r="H36" s="1"/>
      <c r="I36" s="1"/>
      <c r="J36" s="1"/>
      <c r="K36" s="1"/>
      <c r="L36" s="1"/>
      <c r="M36" s="103" t="s">
        <v>291</v>
      </c>
      <c r="N36" s="84" t="s">
        <v>255</v>
      </c>
      <c r="O36" s="69"/>
      <c r="P36" s="14"/>
      <c r="Q36" s="14"/>
      <c r="R36" s="14"/>
    </row>
    <row r="37" spans="1:21" s="86" customFormat="1" ht="24.95" customHeight="1" x14ac:dyDescent="0.25">
      <c r="A37" s="69" t="s">
        <v>126</v>
      </c>
      <c r="B37" s="69" t="s">
        <v>256</v>
      </c>
      <c r="C37" s="69" t="s">
        <v>110</v>
      </c>
      <c r="D37" s="69" t="s">
        <v>107</v>
      </c>
      <c r="E37" s="80" t="s">
        <v>453</v>
      </c>
      <c r="F37" s="14"/>
      <c r="G37" s="14"/>
      <c r="H37" s="14"/>
      <c r="I37" s="14"/>
      <c r="J37" s="14"/>
      <c r="K37" s="14"/>
      <c r="L37" s="14"/>
      <c r="M37" s="81" t="s">
        <v>249</v>
      </c>
      <c r="N37" s="84"/>
      <c r="O37" s="69"/>
      <c r="P37" s="14"/>
      <c r="Q37" s="14"/>
      <c r="R37" s="14"/>
    </row>
    <row r="38" spans="1:21" s="86" customFormat="1" ht="24.95" customHeight="1" x14ac:dyDescent="0.25">
      <c r="A38" s="69" t="s">
        <v>257</v>
      </c>
      <c r="B38" s="69" t="s">
        <v>258</v>
      </c>
      <c r="C38" s="69" t="s">
        <v>110</v>
      </c>
      <c r="D38" s="69" t="s">
        <v>165</v>
      </c>
      <c r="E38" s="102" t="s">
        <v>447</v>
      </c>
      <c r="F38" s="1"/>
      <c r="G38" s="1"/>
      <c r="H38" s="1"/>
      <c r="I38" s="1"/>
      <c r="J38" s="1"/>
      <c r="K38" s="1"/>
      <c r="L38" s="1"/>
      <c r="M38" s="103" t="s">
        <v>448</v>
      </c>
      <c r="N38" s="84" t="s">
        <v>260</v>
      </c>
      <c r="O38" s="81"/>
      <c r="P38" s="84"/>
      <c r="Q38" s="14"/>
      <c r="R38" s="69"/>
    </row>
    <row r="39" spans="1:21" ht="24.95" customHeight="1" x14ac:dyDescent="0.25">
      <c r="A39" s="69" t="s">
        <v>261</v>
      </c>
      <c r="B39" s="69" t="s">
        <v>136</v>
      </c>
      <c r="C39" s="69" t="s">
        <v>110</v>
      </c>
      <c r="D39" s="69" t="s">
        <v>107</v>
      </c>
      <c r="E39" s="80">
        <v>45715</v>
      </c>
      <c r="F39" s="84"/>
      <c r="G39" s="69"/>
      <c r="H39" s="69"/>
      <c r="I39" s="69"/>
      <c r="J39" s="69"/>
      <c r="K39" s="69"/>
      <c r="L39" s="69"/>
      <c r="M39" s="81" t="s">
        <v>262</v>
      </c>
      <c r="O39" s="87"/>
      <c r="S39" s="17"/>
      <c r="T39" s="17"/>
    </row>
    <row r="40" spans="1:21" ht="24.95" customHeight="1" x14ac:dyDescent="0.25">
      <c r="A40" s="69" t="s">
        <v>263</v>
      </c>
      <c r="B40" s="69" t="s">
        <v>264</v>
      </c>
      <c r="C40" s="69" t="s">
        <v>110</v>
      </c>
      <c r="D40" s="69" t="s">
        <v>424</v>
      </c>
      <c r="E40" s="80" t="s">
        <v>438</v>
      </c>
      <c r="F40" s="84"/>
      <c r="G40" s="69"/>
      <c r="H40" s="69"/>
      <c r="I40" s="69"/>
      <c r="J40" s="69"/>
      <c r="K40" s="69"/>
      <c r="L40" s="69"/>
      <c r="M40" s="84"/>
      <c r="N40" s="87"/>
      <c r="P40" s="81" t="s">
        <v>439</v>
      </c>
      <c r="S40" s="17"/>
      <c r="T40" s="17"/>
    </row>
    <row r="41" spans="1:21" ht="24.95" customHeight="1" x14ac:dyDescent="0.25">
      <c r="A41" s="69" t="s">
        <v>150</v>
      </c>
      <c r="B41" s="88" t="s">
        <v>266</v>
      </c>
      <c r="C41" s="69" t="s">
        <v>110</v>
      </c>
      <c r="D41" s="69" t="s">
        <v>267</v>
      </c>
      <c r="E41" s="80" t="s">
        <v>454</v>
      </c>
      <c r="F41" s="14"/>
      <c r="G41" s="14"/>
      <c r="H41" s="14"/>
      <c r="I41" s="14"/>
      <c r="J41" s="14"/>
      <c r="K41" s="14"/>
      <c r="L41" s="14"/>
      <c r="M41" s="81" t="s">
        <v>455</v>
      </c>
      <c r="N41" s="84" t="s">
        <v>255</v>
      </c>
      <c r="O41" s="84"/>
      <c r="P41" s="69"/>
      <c r="S41" s="17"/>
      <c r="T41" s="17"/>
    </row>
    <row r="42" spans="1:21" s="69" customFormat="1" ht="24.95" customHeight="1" x14ac:dyDescent="0.25">
      <c r="A42" s="69" t="s">
        <v>268</v>
      </c>
      <c r="B42" s="85" t="s">
        <v>157</v>
      </c>
      <c r="C42" s="69" t="s">
        <v>110</v>
      </c>
      <c r="D42" s="69" t="s">
        <v>269</v>
      </c>
      <c r="E42" s="80" t="s">
        <v>415</v>
      </c>
      <c r="L42" s="89"/>
      <c r="M42" s="81"/>
      <c r="N42" s="90"/>
      <c r="Q42" s="81" t="s">
        <v>416</v>
      </c>
      <c r="R42" s="84"/>
      <c r="T42" s="83"/>
      <c r="U42" s="83"/>
    </row>
    <row r="43" spans="1:21" ht="24.95" customHeight="1" x14ac:dyDescent="0.25">
      <c r="A43" s="69" t="s">
        <v>270</v>
      </c>
      <c r="B43" s="69" t="s">
        <v>271</v>
      </c>
      <c r="C43" s="69" t="s">
        <v>110</v>
      </c>
      <c r="D43" s="81" t="s">
        <v>272</v>
      </c>
      <c r="E43" s="102" t="s">
        <v>435</v>
      </c>
      <c r="F43" s="1"/>
      <c r="G43" s="1"/>
      <c r="H43" s="1"/>
      <c r="I43" s="1"/>
      <c r="J43" s="1"/>
      <c r="K43" s="1"/>
      <c r="L43" s="1"/>
      <c r="M43"/>
      <c r="N43" s="103" t="s">
        <v>436</v>
      </c>
      <c r="P43" s="79"/>
      <c r="Q43" s="27"/>
      <c r="R43" s="81"/>
      <c r="S43" s="69"/>
      <c r="T43" s="17"/>
    </row>
    <row r="44" spans="1:21" s="69" customFormat="1" ht="24.95" customHeight="1" x14ac:dyDescent="0.25">
      <c r="A44" s="69" t="s">
        <v>177</v>
      </c>
      <c r="B44" s="69" t="s">
        <v>273</v>
      </c>
      <c r="C44" s="69" t="s">
        <v>110</v>
      </c>
      <c r="D44" s="69" t="s">
        <v>265</v>
      </c>
      <c r="E44" s="102" t="s">
        <v>420</v>
      </c>
      <c r="F44" s="21"/>
      <c r="G44" s="103"/>
      <c r="H44" s="103"/>
      <c r="I44" s="103"/>
      <c r="J44" s="103"/>
      <c r="K44" s="103"/>
      <c r="L44" s="103"/>
      <c r="M44" s="103"/>
      <c r="N44" s="103"/>
      <c r="O44" s="103" t="s">
        <v>421</v>
      </c>
      <c r="P44" s="21" t="s">
        <v>274</v>
      </c>
      <c r="Q44" s="103"/>
      <c r="R44" s="104"/>
      <c r="T44" s="83"/>
      <c r="U44" s="83"/>
    </row>
    <row r="45" spans="1:21" s="69" customFormat="1" ht="24.95" customHeight="1" x14ac:dyDescent="0.25">
      <c r="A45" s="69" t="s">
        <v>275</v>
      </c>
      <c r="B45" s="69" t="s">
        <v>276</v>
      </c>
      <c r="C45" s="69" t="s">
        <v>110</v>
      </c>
      <c r="D45" s="69" t="s">
        <v>107</v>
      </c>
      <c r="E45" s="80" t="s">
        <v>419</v>
      </c>
      <c r="M45" s="92" t="s">
        <v>376</v>
      </c>
      <c r="N45" s="84" t="s">
        <v>250</v>
      </c>
      <c r="O45" s="14"/>
      <c r="Q45" s="92"/>
      <c r="T45" s="83"/>
      <c r="U45" s="83"/>
    </row>
    <row r="46" spans="1:21" s="69" customFormat="1" ht="24.95" customHeight="1" x14ac:dyDescent="0.25">
      <c r="A46" s="69" t="s">
        <v>277</v>
      </c>
      <c r="B46" s="69" t="s">
        <v>278</v>
      </c>
      <c r="C46" s="85" t="s">
        <v>279</v>
      </c>
      <c r="D46" s="69" t="s">
        <v>280</v>
      </c>
      <c r="E46" s="80" t="s">
        <v>281</v>
      </c>
      <c r="F46" s="84"/>
      <c r="M46" s="84"/>
      <c r="O46" s="90"/>
      <c r="R46" s="85" t="s">
        <v>92</v>
      </c>
      <c r="T46" s="83"/>
      <c r="U46" s="83"/>
    </row>
    <row r="47" spans="1:21" s="69" customFormat="1" ht="24.95" customHeight="1" x14ac:dyDescent="0.25">
      <c r="A47" s="69" t="s">
        <v>277</v>
      </c>
      <c r="B47" s="69" t="s">
        <v>282</v>
      </c>
      <c r="C47" s="85" t="s">
        <v>279</v>
      </c>
      <c r="D47" s="69" t="s">
        <v>107</v>
      </c>
      <c r="E47" s="80" t="s">
        <v>283</v>
      </c>
      <c r="F47" s="84"/>
      <c r="M47" s="69" t="s">
        <v>262</v>
      </c>
      <c r="O47" s="90"/>
      <c r="Q47" s="93" t="s">
        <v>284</v>
      </c>
      <c r="R47" s="85" t="s">
        <v>92</v>
      </c>
      <c r="T47" s="83"/>
      <c r="U47" s="83"/>
    </row>
    <row r="48" spans="1:21" s="69" customFormat="1" ht="24.95" customHeight="1" x14ac:dyDescent="0.25">
      <c r="A48" s="69" t="s">
        <v>197</v>
      </c>
      <c r="B48" s="69" t="s">
        <v>198</v>
      </c>
      <c r="C48" s="69" t="s">
        <v>110</v>
      </c>
      <c r="D48" s="69" t="s">
        <v>107</v>
      </c>
      <c r="E48" s="80" t="s">
        <v>285</v>
      </c>
      <c r="F48" s="14"/>
      <c r="G48" s="14"/>
      <c r="H48" s="14"/>
      <c r="I48" s="14"/>
      <c r="J48" s="14"/>
      <c r="K48" s="14"/>
      <c r="L48" s="14"/>
      <c r="M48" s="81" t="s">
        <v>249</v>
      </c>
      <c r="N48" s="84" t="s">
        <v>286</v>
      </c>
      <c r="Q48" s="81"/>
      <c r="R48" s="85" t="s">
        <v>92</v>
      </c>
      <c r="T48" s="83"/>
      <c r="U48" s="83"/>
    </row>
    <row r="49" spans="1:21" s="69" customFormat="1" ht="24.95" customHeight="1" x14ac:dyDescent="0.25">
      <c r="A49" s="69" t="s">
        <v>200</v>
      </c>
      <c r="B49" s="69" t="s">
        <v>202</v>
      </c>
      <c r="C49" s="69" t="s">
        <v>110</v>
      </c>
      <c r="D49" s="69" t="s">
        <v>163</v>
      </c>
      <c r="E49" s="80" t="s">
        <v>287</v>
      </c>
      <c r="F49" s="14"/>
      <c r="G49" s="14"/>
      <c r="H49" s="14"/>
      <c r="I49" s="14"/>
      <c r="J49" s="14"/>
      <c r="K49" s="14"/>
      <c r="L49" s="14"/>
      <c r="M49" s="81"/>
      <c r="N49" s="84" t="s">
        <v>250</v>
      </c>
      <c r="P49" s="84"/>
      <c r="Q49" s="81"/>
      <c r="R49" s="85" t="s">
        <v>288</v>
      </c>
      <c r="T49" s="83"/>
      <c r="U49" s="83"/>
    </row>
    <row r="50" spans="1:21" s="69" customFormat="1" ht="24.95" customHeight="1" x14ac:dyDescent="0.25">
      <c r="A50" s="69" t="s">
        <v>200</v>
      </c>
      <c r="B50" s="69" t="s">
        <v>289</v>
      </c>
      <c r="C50" s="69" t="s">
        <v>110</v>
      </c>
      <c r="D50" s="69" t="s">
        <v>165</v>
      </c>
      <c r="E50" s="102" t="s">
        <v>290</v>
      </c>
      <c r="F50" s="1"/>
      <c r="G50" s="1"/>
      <c r="H50" s="1"/>
      <c r="I50" s="1"/>
      <c r="J50" s="1"/>
      <c r="K50" s="1"/>
      <c r="L50" s="1"/>
      <c r="M50" s="103" t="s">
        <v>291</v>
      </c>
      <c r="N50" s="21"/>
      <c r="O50" s="103"/>
      <c r="P50" s="103"/>
      <c r="Q50" s="105" t="s">
        <v>294</v>
      </c>
      <c r="R50" s="93"/>
      <c r="S50" s="83"/>
      <c r="T50" s="83"/>
    </row>
    <row r="51" spans="1:21" s="69" customFormat="1" ht="24.95" customHeight="1" x14ac:dyDescent="0.25">
      <c r="A51" s="69" t="s">
        <v>197</v>
      </c>
      <c r="B51" s="69" t="s">
        <v>292</v>
      </c>
      <c r="C51" s="85" t="s">
        <v>279</v>
      </c>
      <c r="D51" s="69" t="s">
        <v>293</v>
      </c>
      <c r="E51" s="102" t="s">
        <v>422</v>
      </c>
      <c r="F51" s="21"/>
      <c r="G51" s="1"/>
      <c r="H51" s="1"/>
      <c r="I51" s="1"/>
      <c r="J51" s="1"/>
      <c r="K51" s="1"/>
      <c r="L51" s="1"/>
      <c r="M51" s="103"/>
      <c r="N51" s="21"/>
      <c r="O51" s="103"/>
      <c r="P51" s="103"/>
      <c r="Q51" s="103"/>
      <c r="R51" s="94" t="s">
        <v>93</v>
      </c>
      <c r="S51" s="83"/>
      <c r="T51" s="83"/>
    </row>
    <row r="52" spans="1:21" s="69" customFormat="1" ht="24.95" customHeight="1" x14ac:dyDescent="0.25">
      <c r="A52" s="69" t="s">
        <v>197</v>
      </c>
      <c r="B52" s="69" t="s">
        <v>295</v>
      </c>
      <c r="C52" s="85" t="s">
        <v>279</v>
      </c>
      <c r="D52" s="69" t="s">
        <v>296</v>
      </c>
      <c r="E52" s="102" t="s">
        <v>297</v>
      </c>
      <c r="F52" s="21"/>
      <c r="G52" s="1"/>
      <c r="H52" s="102" t="s">
        <v>423</v>
      </c>
      <c r="I52" s="1"/>
      <c r="J52" s="1"/>
      <c r="K52" s="1"/>
      <c r="L52" s="1"/>
      <c r="M52" s="103"/>
      <c r="N52" s="21"/>
      <c r="O52" s="103"/>
      <c r="P52" s="103" t="s">
        <v>298</v>
      </c>
      <c r="Q52" s="105"/>
      <c r="R52" s="85" t="s">
        <v>288</v>
      </c>
      <c r="S52" s="83"/>
      <c r="T52" s="83"/>
    </row>
    <row r="53" spans="1:21" s="69" customFormat="1" ht="24.95" customHeight="1" x14ac:dyDescent="0.25">
      <c r="A53" s="69" t="s">
        <v>299</v>
      </c>
      <c r="B53" s="85" t="s">
        <v>300</v>
      </c>
      <c r="C53" s="69" t="s">
        <v>110</v>
      </c>
      <c r="D53" s="69" t="s">
        <v>107</v>
      </c>
      <c r="E53" s="80" t="s">
        <v>417</v>
      </c>
      <c r="F53" s="14"/>
      <c r="G53" s="14"/>
      <c r="H53" s="14"/>
      <c r="I53" s="14"/>
      <c r="J53" s="14"/>
      <c r="K53" s="14"/>
      <c r="L53" s="14"/>
      <c r="M53" s="81" t="s">
        <v>418</v>
      </c>
      <c r="N53" s="84" t="s">
        <v>255</v>
      </c>
      <c r="O53" s="84"/>
      <c r="P53" s="84"/>
      <c r="R53" s="93" t="s">
        <v>303</v>
      </c>
      <c r="T53" s="83"/>
      <c r="U53" s="83"/>
    </row>
    <row r="54" spans="1:21" s="69" customFormat="1" ht="24.95" customHeight="1" x14ac:dyDescent="0.25">
      <c r="A54" s="69" t="s">
        <v>200</v>
      </c>
      <c r="B54" s="69" t="s">
        <v>304</v>
      </c>
      <c r="C54" s="69" t="s">
        <v>110</v>
      </c>
      <c r="D54" s="69" t="s">
        <v>305</v>
      </c>
      <c r="E54" s="92" t="s">
        <v>306</v>
      </c>
      <c r="F54" s="80" t="s">
        <v>431</v>
      </c>
      <c r="G54" s="14"/>
      <c r="H54" s="14"/>
      <c r="I54" s="14"/>
      <c r="J54" s="14"/>
      <c r="K54" s="14"/>
      <c r="L54" s="14"/>
      <c r="M54" s="81" t="s">
        <v>302</v>
      </c>
      <c r="N54" s="84"/>
      <c r="O54" s="84"/>
      <c r="P54" s="84"/>
      <c r="Q54" s="93" t="s">
        <v>294</v>
      </c>
      <c r="R54" s="94" t="s">
        <v>93</v>
      </c>
      <c r="T54" s="83"/>
      <c r="U54" s="83"/>
    </row>
    <row r="55" spans="1:21" s="69" customFormat="1" ht="24.95" customHeight="1" x14ac:dyDescent="0.25">
      <c r="A55" s="69" t="s">
        <v>200</v>
      </c>
      <c r="B55" s="69" t="s">
        <v>307</v>
      </c>
      <c r="C55" s="85" t="s">
        <v>279</v>
      </c>
      <c r="D55" s="69" t="s">
        <v>308</v>
      </c>
      <c r="E55" s="95" t="s">
        <v>309</v>
      </c>
      <c r="F55" s="84"/>
      <c r="K55" s="96"/>
      <c r="L55" s="97"/>
      <c r="M55" s="81"/>
      <c r="N55" s="80"/>
      <c r="Q55" s="93" t="s">
        <v>303</v>
      </c>
      <c r="R55" s="85" t="s">
        <v>94</v>
      </c>
      <c r="T55" s="83"/>
      <c r="U55" s="83"/>
    </row>
    <row r="56" spans="1:21" s="69" customFormat="1" ht="24.95" customHeight="1" x14ac:dyDescent="0.25">
      <c r="A56" s="69" t="s">
        <v>200</v>
      </c>
      <c r="B56" s="69" t="s">
        <v>310</v>
      </c>
      <c r="C56" s="85" t="s">
        <v>279</v>
      </c>
      <c r="D56" s="69" t="s">
        <v>311</v>
      </c>
      <c r="E56" s="102" t="s">
        <v>432</v>
      </c>
      <c r="F56" s="21"/>
      <c r="G56" s="1"/>
      <c r="H56" s="1"/>
      <c r="I56" s="1"/>
      <c r="J56" s="1"/>
      <c r="K56" s="1"/>
      <c r="L56" s="1"/>
      <c r="M56" s="103"/>
      <c r="N56" s="21"/>
      <c r="O56" s="103"/>
      <c r="P56" s="103"/>
      <c r="Q56" s="105"/>
      <c r="R56" s="94" t="s">
        <v>93</v>
      </c>
      <c r="T56" s="83"/>
      <c r="U56" s="83"/>
    </row>
    <row r="57" spans="1:21" s="69" customFormat="1" ht="24.95" customHeight="1" x14ac:dyDescent="0.25">
      <c r="A57" s="69" t="s">
        <v>200</v>
      </c>
      <c r="B57" s="69" t="s">
        <v>312</v>
      </c>
      <c r="C57" s="69" t="s">
        <v>110</v>
      </c>
      <c r="D57" s="69" t="s">
        <v>107</v>
      </c>
      <c r="E57" s="102" t="s">
        <v>449</v>
      </c>
      <c r="F57" s="21"/>
      <c r="G57" s="1"/>
      <c r="H57" s="1"/>
      <c r="I57" s="1"/>
      <c r="J57" s="1"/>
      <c r="K57" s="1"/>
      <c r="L57" s="1"/>
      <c r="M57" s="103" t="s">
        <v>249</v>
      </c>
      <c r="N57" s="21"/>
      <c r="O57" s="103"/>
      <c r="P57" s="103"/>
      <c r="Q57" s="105" t="s">
        <v>313</v>
      </c>
      <c r="R57" s="85" t="s">
        <v>94</v>
      </c>
      <c r="T57" s="83"/>
      <c r="U57" s="83"/>
    </row>
    <row r="58" spans="1:21" ht="24.95" customHeight="1" x14ac:dyDescent="0.25">
      <c r="A58" s="69" t="s">
        <v>200</v>
      </c>
      <c r="B58" s="69" t="s">
        <v>314</v>
      </c>
      <c r="C58" s="85" t="s">
        <v>279</v>
      </c>
      <c r="D58" s="69" t="s">
        <v>308</v>
      </c>
      <c r="E58" s="102" t="s">
        <v>315</v>
      </c>
      <c r="F58" s="1"/>
      <c r="G58" s="1"/>
      <c r="H58" s="1"/>
      <c r="I58" s="1"/>
      <c r="J58" s="1"/>
      <c r="K58" s="1"/>
      <c r="L58" s="1"/>
      <c r="M58" s="103"/>
      <c r="N58" s="21"/>
      <c r="O58" s="103"/>
      <c r="P58" s="103"/>
      <c r="Q58" s="21"/>
      <c r="R58" s="98" t="s">
        <v>93</v>
      </c>
      <c r="S58" s="17"/>
      <c r="T58" s="17"/>
    </row>
    <row r="59" spans="1:21" ht="24.95" customHeight="1" x14ac:dyDescent="0.25">
      <c r="A59" s="69" t="s">
        <v>200</v>
      </c>
      <c r="B59" s="69" t="s">
        <v>316</v>
      </c>
      <c r="C59" s="69" t="s">
        <v>110</v>
      </c>
      <c r="D59" s="69" t="s">
        <v>107</v>
      </c>
      <c r="E59" s="102" t="s">
        <v>457</v>
      </c>
      <c r="F59" s="103"/>
      <c r="G59" s="103"/>
      <c r="H59" s="103"/>
      <c r="I59" s="103"/>
      <c r="J59" s="103" t="s">
        <v>317</v>
      </c>
      <c r="K59" s="103" t="s">
        <v>318</v>
      </c>
      <c r="L59" s="103" t="s">
        <v>110</v>
      </c>
      <c r="M59" s="103" t="s">
        <v>249</v>
      </c>
      <c r="N59" s="107"/>
      <c r="O59" s="103"/>
      <c r="P59" s="21"/>
      <c r="Q59" s="108" t="s">
        <v>319</v>
      </c>
      <c r="R59" s="94" t="s">
        <v>93</v>
      </c>
      <c r="S59" s="81"/>
      <c r="T59" s="17"/>
    </row>
    <row r="60" spans="1:21" ht="24.95" customHeight="1" x14ac:dyDescent="0.25">
      <c r="A60" s="69" t="s">
        <v>200</v>
      </c>
      <c r="B60" s="69" t="s">
        <v>320</v>
      </c>
      <c r="C60" s="85" t="s">
        <v>279</v>
      </c>
      <c r="D60" s="69" t="s">
        <v>321</v>
      </c>
      <c r="E60" s="102" t="s">
        <v>322</v>
      </c>
      <c r="F60" s="21"/>
      <c r="G60" s="103"/>
      <c r="H60" s="103"/>
      <c r="I60" s="103"/>
      <c r="J60" s="103"/>
      <c r="K60" s="103"/>
      <c r="L60" s="103"/>
      <c r="M60" s="103"/>
      <c r="N60" s="103"/>
      <c r="O60" s="103"/>
      <c r="P60"/>
      <c r="Q60" s="108" t="s">
        <v>323</v>
      </c>
      <c r="R60" s="85" t="s">
        <v>92</v>
      </c>
    </row>
    <row r="61" spans="1:21" ht="24.95" customHeight="1" x14ac:dyDescent="0.25">
      <c r="A61" s="69" t="s">
        <v>200</v>
      </c>
      <c r="B61" s="69" t="s">
        <v>324</v>
      </c>
      <c r="C61" s="85" t="s">
        <v>279</v>
      </c>
      <c r="D61" s="69" t="s">
        <v>165</v>
      </c>
      <c r="E61" s="102" t="s">
        <v>325</v>
      </c>
      <c r="F61" s="21"/>
      <c r="G61" s="103"/>
      <c r="H61" s="103"/>
      <c r="I61" s="103"/>
      <c r="J61" s="103"/>
      <c r="K61" s="103"/>
      <c r="L61" s="103"/>
      <c r="M61" s="103" t="s">
        <v>259</v>
      </c>
      <c r="N61" s="103"/>
      <c r="O61" s="103"/>
      <c r="P61"/>
      <c r="Q61" s="105" t="s">
        <v>284</v>
      </c>
      <c r="R61" s="85" t="s">
        <v>92</v>
      </c>
    </row>
    <row r="62" spans="1:21" s="54" customFormat="1" ht="24.95" customHeight="1" x14ac:dyDescent="0.25">
      <c r="A62" s="69" t="s">
        <v>200</v>
      </c>
      <c r="B62" s="69" t="s">
        <v>326</v>
      </c>
      <c r="C62" s="69" t="s">
        <v>110</v>
      </c>
      <c r="D62" s="69" t="s">
        <v>107</v>
      </c>
      <c r="E62" s="102"/>
      <c r="F62" s="103"/>
      <c r="G62" s="103"/>
      <c r="H62" s="103"/>
      <c r="I62" s="103"/>
      <c r="J62" s="103"/>
      <c r="K62" s="103"/>
      <c r="L62" s="103"/>
      <c r="M62" s="103"/>
      <c r="N62" s="21" t="s">
        <v>250</v>
      </c>
      <c r="O62" s="103"/>
      <c r="P62" s="105"/>
      <c r="Q62" s="103"/>
      <c r="R62" s="85" t="s">
        <v>327</v>
      </c>
      <c r="S62" s="81"/>
      <c r="T62" s="55"/>
    </row>
    <row r="63" spans="1:21" s="54" customFormat="1" ht="24.95" customHeight="1" x14ac:dyDescent="0.25">
      <c r="A63" s="69" t="s">
        <v>179</v>
      </c>
      <c r="B63" s="69" t="s">
        <v>328</v>
      </c>
      <c r="C63" s="85" t="s">
        <v>279</v>
      </c>
      <c r="D63" s="69" t="s">
        <v>280</v>
      </c>
      <c r="E63" s="102" t="s">
        <v>281</v>
      </c>
      <c r="F63" s="21"/>
      <c r="G63" s="103"/>
      <c r="H63" s="103"/>
      <c r="I63" s="103"/>
      <c r="J63" s="103"/>
      <c r="K63" s="103"/>
      <c r="L63" s="103"/>
      <c r="M63" s="21"/>
      <c r="N63" s="103"/>
      <c r="O63" s="107"/>
      <c r="P63" s="103"/>
      <c r="Q63" s="103"/>
      <c r="R63" s="85" t="s">
        <v>92</v>
      </c>
      <c r="T63" s="55"/>
    </row>
    <row r="64" spans="1:21" s="54" customFormat="1" ht="24.95" customHeight="1" x14ac:dyDescent="0.25">
      <c r="A64" s="69" t="s">
        <v>179</v>
      </c>
      <c r="B64" s="69" t="s">
        <v>329</v>
      </c>
      <c r="C64" s="69" t="s">
        <v>110</v>
      </c>
      <c r="D64" s="69" t="s">
        <v>265</v>
      </c>
      <c r="E64" s="102" t="s">
        <v>330</v>
      </c>
      <c r="F64" s="21"/>
      <c r="G64" s="103"/>
      <c r="H64" s="103"/>
      <c r="I64" s="103"/>
      <c r="J64" s="103"/>
      <c r="K64" s="103"/>
      <c r="L64" s="103"/>
      <c r="M64" s="103" t="s">
        <v>331</v>
      </c>
      <c r="N64" s="102"/>
      <c r="O64" s="103"/>
      <c r="P64" s="103"/>
      <c r="Q64" s="105" t="s">
        <v>284</v>
      </c>
      <c r="R64" s="85" t="s">
        <v>92</v>
      </c>
      <c r="T64" s="55"/>
    </row>
    <row r="65" spans="1:23" s="54" customFormat="1" ht="24.95" customHeight="1" x14ac:dyDescent="0.25">
      <c r="A65" s="69" t="s">
        <v>179</v>
      </c>
      <c r="B65" s="69" t="s">
        <v>332</v>
      </c>
      <c r="C65" s="69" t="s">
        <v>110</v>
      </c>
      <c r="D65" s="69" t="s">
        <v>107</v>
      </c>
      <c r="E65" s="102" t="s">
        <v>433</v>
      </c>
      <c r="F65" s="103"/>
      <c r="G65" s="103"/>
      <c r="H65" s="103"/>
      <c r="I65" s="103"/>
      <c r="J65" s="103"/>
      <c r="K65" s="103"/>
      <c r="L65" s="103"/>
      <c r="M65" s="103" t="s">
        <v>434</v>
      </c>
      <c r="N65" s="102"/>
      <c r="O65" s="103"/>
      <c r="P65" s="105"/>
      <c r="Q65" s="103"/>
      <c r="R65" s="85" t="s">
        <v>333</v>
      </c>
      <c r="T65" s="55"/>
    </row>
    <row r="66" spans="1:23" s="54" customFormat="1" ht="24.95" customHeight="1" x14ac:dyDescent="0.25">
      <c r="A66" s="69" t="s">
        <v>179</v>
      </c>
      <c r="B66" s="69" t="s">
        <v>334</v>
      </c>
      <c r="C66" s="69" t="s">
        <v>110</v>
      </c>
      <c r="D66" s="69" t="s">
        <v>107</v>
      </c>
      <c r="E66" s="80">
        <v>45744</v>
      </c>
      <c r="F66" s="69"/>
      <c r="G66" s="69"/>
      <c r="H66" s="69"/>
      <c r="I66" s="69"/>
      <c r="J66" s="69"/>
      <c r="K66" s="69"/>
      <c r="L66" s="69"/>
      <c r="M66" s="81" t="s">
        <v>262</v>
      </c>
      <c r="N66" s="80"/>
      <c r="O66" s="69"/>
      <c r="P66" s="93"/>
      <c r="Q66" s="69"/>
      <c r="R66" s="85" t="s">
        <v>335</v>
      </c>
      <c r="T66" s="55"/>
    </row>
    <row r="67" spans="1:23" s="54" customFormat="1" ht="24.95" customHeight="1" x14ac:dyDescent="0.25">
      <c r="A67" s="69" t="s">
        <v>179</v>
      </c>
      <c r="B67" s="69" t="s">
        <v>336</v>
      </c>
      <c r="C67" s="69" t="s">
        <v>110</v>
      </c>
      <c r="D67" s="69" t="s">
        <v>107</v>
      </c>
      <c r="E67" s="80"/>
      <c r="F67" s="69"/>
      <c r="G67" s="69"/>
      <c r="H67" s="69"/>
      <c r="I67" s="69"/>
      <c r="J67" s="69"/>
      <c r="K67" s="69"/>
      <c r="L67" s="69"/>
      <c r="M67" s="81"/>
      <c r="N67" s="80"/>
      <c r="O67" s="69"/>
      <c r="P67" s="93"/>
      <c r="Q67" s="69"/>
      <c r="R67" s="85" t="s">
        <v>327</v>
      </c>
      <c r="T67" s="55"/>
    </row>
    <row r="68" spans="1:23" s="54" customFormat="1" ht="24.95" customHeight="1" x14ac:dyDescent="0.25">
      <c r="A68" s="69" t="s">
        <v>179</v>
      </c>
      <c r="B68" s="69" t="s">
        <v>199</v>
      </c>
      <c r="C68" s="69" t="s">
        <v>110</v>
      </c>
      <c r="D68" s="69" t="s">
        <v>182</v>
      </c>
      <c r="E68" s="80" t="s">
        <v>337</v>
      </c>
      <c r="F68" s="14"/>
      <c r="G68" s="14"/>
      <c r="H68" s="14"/>
      <c r="I68" s="14"/>
      <c r="J68" s="14"/>
      <c r="K68" s="14"/>
      <c r="L68" s="14"/>
      <c r="M68" s="81" t="s">
        <v>249</v>
      </c>
      <c r="N68" s="80"/>
      <c r="O68" s="69"/>
      <c r="P68" s="69"/>
      <c r="Q68" s="93" t="s">
        <v>313</v>
      </c>
      <c r="R68" s="85" t="s">
        <v>35</v>
      </c>
      <c r="T68" s="55"/>
    </row>
    <row r="69" spans="1:23" s="54" customFormat="1" ht="24.95" customHeight="1" x14ac:dyDescent="0.25">
      <c r="A69" s="69" t="s">
        <v>179</v>
      </c>
      <c r="B69" s="69" t="s">
        <v>338</v>
      </c>
      <c r="C69" s="85" t="s">
        <v>279</v>
      </c>
      <c r="D69" s="69" t="s">
        <v>272</v>
      </c>
      <c r="E69" s="91" t="s">
        <v>339</v>
      </c>
      <c r="G69" s="27"/>
      <c r="H69" s="27"/>
      <c r="I69" s="27"/>
      <c r="J69" s="27"/>
      <c r="K69" s="27"/>
      <c r="L69" s="27"/>
      <c r="M69" s="81" t="s">
        <v>340</v>
      </c>
      <c r="O69" s="69"/>
      <c r="P69" s="69"/>
      <c r="Q69" s="93" t="s">
        <v>284</v>
      </c>
      <c r="R69" s="85" t="s">
        <v>92</v>
      </c>
      <c r="T69" s="55"/>
    </row>
    <row r="70" spans="1:23" s="54" customFormat="1" ht="24.95" customHeight="1" x14ac:dyDescent="0.25">
      <c r="A70" s="69" t="s">
        <v>179</v>
      </c>
      <c r="B70" s="69" t="s">
        <v>341</v>
      </c>
      <c r="C70" s="69" t="s">
        <v>110</v>
      </c>
      <c r="D70" s="69" t="s">
        <v>158</v>
      </c>
      <c r="E70" s="80" t="s">
        <v>342</v>
      </c>
      <c r="F70" s="69"/>
      <c r="G70" s="69"/>
      <c r="H70" s="69"/>
      <c r="I70" s="69"/>
      <c r="J70" s="69"/>
      <c r="K70" s="69"/>
      <c r="L70" s="89"/>
      <c r="M70" s="81"/>
      <c r="N70" s="90"/>
      <c r="O70" s="81" t="s">
        <v>343</v>
      </c>
      <c r="P70" s="84"/>
      <c r="Q70" s="93" t="s">
        <v>284</v>
      </c>
      <c r="R70" s="85" t="s">
        <v>92</v>
      </c>
      <c r="T70" s="55"/>
    </row>
    <row r="71" spans="1:23" s="54" customFormat="1" ht="24.95" customHeight="1" x14ac:dyDescent="0.25">
      <c r="A71" s="69" t="s">
        <v>179</v>
      </c>
      <c r="B71" s="69" t="s">
        <v>344</v>
      </c>
      <c r="C71" s="85" t="s">
        <v>279</v>
      </c>
      <c r="D71" s="69" t="s">
        <v>293</v>
      </c>
      <c r="E71" s="80" t="s">
        <v>345</v>
      </c>
      <c r="F71" s="84"/>
      <c r="G71" s="14"/>
      <c r="H71" s="14"/>
      <c r="I71" s="14"/>
      <c r="J71" s="14"/>
      <c r="K71" s="14"/>
      <c r="L71" s="14"/>
      <c r="M71" s="81"/>
      <c r="N71" s="84"/>
      <c r="O71" s="69"/>
      <c r="P71" s="81"/>
      <c r="Q71" s="69"/>
      <c r="R71" s="85" t="s">
        <v>92</v>
      </c>
      <c r="T71" s="55"/>
    </row>
    <row r="72" spans="1:23" s="54" customFormat="1" ht="24.95" customHeight="1" x14ac:dyDescent="0.25">
      <c r="A72" s="69" t="s">
        <v>179</v>
      </c>
      <c r="B72" s="69" t="s">
        <v>346</v>
      </c>
      <c r="C72" s="85" t="s">
        <v>122</v>
      </c>
      <c r="D72" s="69" t="s">
        <v>347</v>
      </c>
      <c r="E72" s="80" t="s">
        <v>348</v>
      </c>
      <c r="F72" s="84"/>
      <c r="G72" s="69"/>
      <c r="H72" s="69"/>
      <c r="I72" s="69"/>
      <c r="J72" s="69"/>
      <c r="K72" s="69"/>
      <c r="L72" s="69"/>
      <c r="M72" s="81"/>
      <c r="N72" s="100" t="s">
        <v>349</v>
      </c>
      <c r="O72" s="17"/>
      <c r="P72" s="17"/>
      <c r="Q72" s="14"/>
      <c r="R72" s="85" t="s">
        <v>92</v>
      </c>
      <c r="T72" s="55"/>
    </row>
    <row r="73" spans="1:23" s="54" customFormat="1" ht="24.95" customHeight="1" x14ac:dyDescent="0.25">
      <c r="A73" s="69" t="s">
        <v>179</v>
      </c>
      <c r="B73" s="69" t="s">
        <v>350</v>
      </c>
      <c r="C73" s="85" t="s">
        <v>122</v>
      </c>
      <c r="D73" s="69" t="s">
        <v>351</v>
      </c>
      <c r="E73" s="80" t="s">
        <v>348</v>
      </c>
      <c r="F73" s="69"/>
      <c r="G73" s="69"/>
      <c r="H73" s="69"/>
      <c r="I73" s="89"/>
      <c r="J73" s="69"/>
      <c r="K73" s="69"/>
      <c r="L73" s="92"/>
      <c r="M73" s="80"/>
      <c r="N73" s="100" t="s">
        <v>349</v>
      </c>
      <c r="O73" s="17"/>
      <c r="P73" s="17"/>
      <c r="Q73" s="14"/>
      <c r="R73" s="85" t="s">
        <v>92</v>
      </c>
      <c r="T73" s="55"/>
    </row>
    <row r="74" spans="1:23" s="54" customFormat="1" ht="24.95" customHeight="1" x14ac:dyDescent="0.25">
      <c r="A74" s="69" t="s">
        <v>204</v>
      </c>
      <c r="B74" s="69" t="s">
        <v>205</v>
      </c>
      <c r="C74" s="69" t="s">
        <v>110</v>
      </c>
      <c r="D74" s="69" t="s">
        <v>107</v>
      </c>
      <c r="E74" s="80" t="s">
        <v>446</v>
      </c>
      <c r="F74" s="14"/>
      <c r="G74" s="14"/>
      <c r="H74" s="14"/>
      <c r="I74" s="14"/>
      <c r="J74" s="14"/>
      <c r="K74" s="14"/>
      <c r="L74" s="14"/>
      <c r="M74" s="69" t="s">
        <v>302</v>
      </c>
      <c r="N74" s="84"/>
      <c r="O74" s="69"/>
      <c r="P74" s="69"/>
      <c r="Q74" s="93" t="s">
        <v>294</v>
      </c>
      <c r="R74" s="69"/>
      <c r="T74" s="55"/>
    </row>
    <row r="75" spans="1:23" s="54" customFormat="1" ht="24.95" customHeight="1" x14ac:dyDescent="0.25">
      <c r="A75" s="69">
        <v>704</v>
      </c>
      <c r="B75" s="69" t="s">
        <v>352</v>
      </c>
      <c r="C75" s="69" t="s">
        <v>110</v>
      </c>
      <c r="D75" s="69" t="s">
        <v>353</v>
      </c>
      <c r="E75" s="102" t="s">
        <v>426</v>
      </c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 t="s">
        <v>427</v>
      </c>
      <c r="Q75" s="69"/>
      <c r="R75" s="84"/>
      <c r="S75" s="81"/>
      <c r="T75" s="69"/>
      <c r="U75" s="69"/>
      <c r="W75" s="55"/>
    </row>
    <row r="76" spans="1:23" s="54" customFormat="1" ht="24.95" customHeight="1" x14ac:dyDescent="0.25">
      <c r="A76" s="69">
        <v>706</v>
      </c>
      <c r="B76" s="69" t="s">
        <v>354</v>
      </c>
      <c r="C76" s="69" t="s">
        <v>110</v>
      </c>
      <c r="D76" s="69" t="s">
        <v>107</v>
      </c>
      <c r="E76" s="80" t="s">
        <v>442</v>
      </c>
      <c r="F76" s="84"/>
      <c r="G76" s="69"/>
      <c r="H76" s="69"/>
      <c r="I76" s="69"/>
      <c r="J76" s="69"/>
      <c r="K76" s="69"/>
      <c r="L76" s="69"/>
      <c r="M76" s="69" t="s">
        <v>249</v>
      </c>
      <c r="N76" s="89"/>
      <c r="O76" s="89"/>
      <c r="P76" s="81"/>
      <c r="Q76" s="69"/>
      <c r="R76" s="84"/>
      <c r="S76" s="81"/>
      <c r="T76" s="69"/>
      <c r="U76" s="69"/>
      <c r="W76" s="55"/>
    </row>
    <row r="77" spans="1:23" s="54" customFormat="1" ht="24.95" customHeight="1" x14ac:dyDescent="0.25">
      <c r="A77" s="69">
        <v>708</v>
      </c>
      <c r="B77" s="69" t="s">
        <v>355</v>
      </c>
      <c r="C77" s="69" t="s">
        <v>110</v>
      </c>
      <c r="D77" s="69" t="s">
        <v>356</v>
      </c>
      <c r="E77" s="80" t="s">
        <v>357</v>
      </c>
      <c r="F77" s="69"/>
      <c r="G77" s="69"/>
      <c r="H77" s="69"/>
      <c r="I77" s="69"/>
      <c r="J77" s="69"/>
      <c r="K77" s="69"/>
      <c r="L77" s="89"/>
      <c r="M77" s="81" t="s">
        <v>358</v>
      </c>
      <c r="N77" s="84" t="s">
        <v>359</v>
      </c>
      <c r="O77" s="84"/>
      <c r="P77" s="81"/>
      <c r="Q77" s="69"/>
      <c r="R77" s="69"/>
      <c r="T77" s="55"/>
    </row>
    <row r="78" spans="1:23" s="54" customFormat="1" ht="24.95" customHeight="1" x14ac:dyDescent="0.25">
      <c r="A78" s="69">
        <v>714</v>
      </c>
      <c r="B78" s="69" t="s">
        <v>134</v>
      </c>
      <c r="C78" s="69" t="s">
        <v>110</v>
      </c>
      <c r="D78" s="69" t="s">
        <v>182</v>
      </c>
      <c r="E78" s="80">
        <v>45756</v>
      </c>
      <c r="F78" s="69"/>
      <c r="G78" s="69"/>
      <c r="H78" s="69"/>
      <c r="I78" s="69"/>
      <c r="J78" s="69"/>
      <c r="K78" s="69"/>
      <c r="L78" s="89"/>
      <c r="M78" s="69" t="s">
        <v>262</v>
      </c>
      <c r="N78" s="69"/>
      <c r="O78" s="84"/>
      <c r="P78" s="81"/>
      <c r="Q78" s="69"/>
      <c r="R78" s="69"/>
      <c r="T78" s="55"/>
    </row>
    <row r="79" spans="1:23" s="54" customFormat="1" ht="24.95" customHeight="1" x14ac:dyDescent="0.25">
      <c r="A79" s="69">
        <v>715</v>
      </c>
      <c r="B79" s="69" t="s">
        <v>360</v>
      </c>
      <c r="C79" s="69" t="s">
        <v>110</v>
      </c>
      <c r="D79" s="69" t="s">
        <v>356</v>
      </c>
      <c r="E79" s="80" t="s">
        <v>357</v>
      </c>
      <c r="F79" s="69"/>
      <c r="G79" s="69"/>
      <c r="H79" s="69"/>
      <c r="I79" s="69"/>
      <c r="J79" s="69"/>
      <c r="K79" s="69"/>
      <c r="L79" s="89"/>
      <c r="M79" s="81" t="s">
        <v>358</v>
      </c>
      <c r="N79" s="84" t="s">
        <v>37</v>
      </c>
      <c r="O79" s="69"/>
      <c r="P79" s="69"/>
      <c r="Q79" s="90"/>
      <c r="R79" s="69"/>
      <c r="T79" s="55"/>
    </row>
    <row r="80" spans="1:23" s="54" customFormat="1" ht="24.95" customHeight="1" x14ac:dyDescent="0.25">
      <c r="A80" s="69">
        <v>716</v>
      </c>
      <c r="B80" s="69" t="s">
        <v>361</v>
      </c>
      <c r="C80" s="69" t="s">
        <v>110</v>
      </c>
      <c r="D80" s="69" t="s">
        <v>305</v>
      </c>
      <c r="E80" s="91" t="s">
        <v>362</v>
      </c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81" t="s">
        <v>363</v>
      </c>
      <c r="Q80" s="84" t="s">
        <v>250</v>
      </c>
      <c r="R80" s="84"/>
      <c r="S80" s="81"/>
      <c r="T80" s="90"/>
      <c r="U80" s="69"/>
      <c r="W80" s="55"/>
    </row>
    <row r="81" spans="1:22" ht="24.95" customHeight="1" x14ac:dyDescent="0.25">
      <c r="A81" s="69">
        <v>718</v>
      </c>
      <c r="B81" s="69" t="s">
        <v>364</v>
      </c>
      <c r="C81" s="69" t="s">
        <v>110</v>
      </c>
      <c r="D81" s="69" t="s">
        <v>428</v>
      </c>
      <c r="E81" s="92" t="s">
        <v>429</v>
      </c>
      <c r="F81" s="80" t="s">
        <v>365</v>
      </c>
      <c r="G81" s="14"/>
      <c r="H81" s="14"/>
      <c r="I81" s="14"/>
      <c r="J81" s="14"/>
      <c r="K81" s="14"/>
      <c r="L81" s="14"/>
      <c r="M81" s="81" t="s">
        <v>366</v>
      </c>
      <c r="N81" s="69"/>
      <c r="O81" s="84"/>
      <c r="P81" s="81"/>
      <c r="Q81" s="90"/>
      <c r="R81" s="69"/>
    </row>
    <row r="82" spans="1:22" ht="24.95" customHeight="1" x14ac:dyDescent="0.25">
      <c r="A82" s="69">
        <v>720</v>
      </c>
      <c r="B82" s="69" t="s">
        <v>367</v>
      </c>
      <c r="C82" s="69" t="s">
        <v>110</v>
      </c>
      <c r="D82" s="69" t="s">
        <v>107</v>
      </c>
      <c r="E82" s="80" t="s">
        <v>368</v>
      </c>
      <c r="F82" s="14"/>
      <c r="G82" s="14"/>
      <c r="H82" s="14"/>
      <c r="I82" s="14"/>
      <c r="J82" s="14"/>
      <c r="K82" s="14"/>
      <c r="L82" s="14"/>
      <c r="M82" s="81" t="s">
        <v>249</v>
      </c>
      <c r="N82" s="69"/>
      <c r="O82" s="84"/>
      <c r="P82" s="81"/>
      <c r="Q82" s="90"/>
      <c r="R82" s="69"/>
    </row>
    <row r="83" spans="1:22" ht="24.95" customHeight="1" x14ac:dyDescent="0.25">
      <c r="A83" s="69">
        <v>721</v>
      </c>
      <c r="B83" s="69" t="s">
        <v>369</v>
      </c>
      <c r="C83" s="69" t="s">
        <v>110</v>
      </c>
      <c r="D83" s="69" t="s">
        <v>272</v>
      </c>
      <c r="E83" s="91" t="s">
        <v>370</v>
      </c>
      <c r="F83" s="54"/>
      <c r="G83" s="27"/>
      <c r="H83" s="27"/>
      <c r="I83" s="27"/>
      <c r="J83" s="27"/>
      <c r="K83" s="27"/>
      <c r="L83" s="27"/>
      <c r="M83" s="81" t="s">
        <v>371</v>
      </c>
      <c r="O83" s="69"/>
      <c r="P83" s="81"/>
      <c r="Q83" s="92"/>
      <c r="R83" s="69"/>
    </row>
    <row r="84" spans="1:22" s="69" customFormat="1" ht="24.95" customHeight="1" x14ac:dyDescent="0.25">
      <c r="A84" s="69">
        <v>809</v>
      </c>
      <c r="B84" s="85" t="s">
        <v>230</v>
      </c>
      <c r="C84" s="70" t="s">
        <v>110</v>
      </c>
      <c r="D84" s="92" t="s">
        <v>107</v>
      </c>
      <c r="E84" s="80" t="s">
        <v>301</v>
      </c>
      <c r="F84" s="14"/>
      <c r="G84" s="14"/>
      <c r="H84" s="14"/>
      <c r="I84" s="14"/>
      <c r="J84" s="14"/>
      <c r="K84" s="14"/>
      <c r="L84" s="14"/>
      <c r="M84" s="81" t="s">
        <v>302</v>
      </c>
      <c r="N84" s="84" t="s">
        <v>255</v>
      </c>
      <c r="O84" s="84"/>
      <c r="T84" s="83"/>
      <c r="U84" s="83"/>
    </row>
    <row r="85" spans="1:22" s="69" customFormat="1" ht="24.95" customHeight="1" x14ac:dyDescent="0.25">
      <c r="A85" s="69">
        <v>811</v>
      </c>
      <c r="B85" s="69" t="s">
        <v>372</v>
      </c>
      <c r="C85" s="85" t="s">
        <v>279</v>
      </c>
      <c r="D85" s="69" t="s">
        <v>165</v>
      </c>
      <c r="E85" s="80" t="s">
        <v>373</v>
      </c>
      <c r="F85" s="14"/>
      <c r="G85" s="14"/>
      <c r="H85" s="14"/>
      <c r="I85" s="14"/>
      <c r="J85" s="14"/>
      <c r="K85" s="14"/>
      <c r="L85" s="14"/>
      <c r="M85" s="81"/>
      <c r="N85" s="84" t="s">
        <v>29</v>
      </c>
      <c r="T85" s="83"/>
      <c r="U85" s="83"/>
    </row>
    <row r="86" spans="1:22" s="69" customFormat="1" ht="24.95" customHeight="1" x14ac:dyDescent="0.25">
      <c r="A86" s="69">
        <v>901</v>
      </c>
      <c r="B86" s="69" t="s">
        <v>374</v>
      </c>
      <c r="C86" s="101" t="s">
        <v>110</v>
      </c>
      <c r="D86" s="92" t="s">
        <v>107</v>
      </c>
      <c r="E86" s="80" t="s">
        <v>449</v>
      </c>
      <c r="F86" s="14"/>
      <c r="G86" s="14"/>
      <c r="H86" s="14"/>
      <c r="I86" s="14"/>
      <c r="J86" s="14"/>
      <c r="K86" s="14"/>
      <c r="L86" s="14"/>
      <c r="M86" s="81" t="s">
        <v>249</v>
      </c>
      <c r="N86" s="80" t="s">
        <v>56</v>
      </c>
      <c r="O86" s="80"/>
      <c r="Q86" s="84"/>
      <c r="S86" s="93" t="s">
        <v>412</v>
      </c>
      <c r="U86" s="83"/>
      <c r="V86" s="83"/>
    </row>
    <row r="87" spans="1:22" ht="24.95" customHeight="1" x14ac:dyDescent="0.25">
      <c r="A87" s="69">
        <v>906</v>
      </c>
      <c r="B87" s="69" t="s">
        <v>375</v>
      </c>
      <c r="C87" s="69" t="s">
        <v>110</v>
      </c>
      <c r="D87" s="92" t="s">
        <v>172</v>
      </c>
      <c r="E87" s="80" t="s">
        <v>413</v>
      </c>
      <c r="F87" s="69"/>
      <c r="G87" s="69"/>
      <c r="H87" s="69"/>
      <c r="I87" s="69"/>
      <c r="J87" s="69"/>
      <c r="K87" s="69"/>
      <c r="L87" s="89"/>
      <c r="M87" s="81" t="s">
        <v>414</v>
      </c>
      <c r="N87" s="100" t="s">
        <v>377</v>
      </c>
      <c r="O87" s="69"/>
      <c r="P87" s="69"/>
      <c r="Q87" s="69"/>
      <c r="R87" s="69"/>
      <c r="S87" s="17"/>
      <c r="T87" s="17"/>
    </row>
    <row r="88" spans="1:22" s="69" customFormat="1" ht="24.95" customHeight="1" x14ac:dyDescent="0.25">
      <c r="A88" s="69">
        <v>910</v>
      </c>
      <c r="B88" s="69" t="s">
        <v>378</v>
      </c>
      <c r="C88" s="69" t="s">
        <v>110</v>
      </c>
      <c r="D88" s="69" t="s">
        <v>272</v>
      </c>
      <c r="E88" s="91" t="s">
        <v>450</v>
      </c>
      <c r="F88" s="27"/>
      <c r="G88" s="27"/>
      <c r="H88" s="27"/>
      <c r="I88" s="27"/>
      <c r="J88" s="27"/>
      <c r="K88" s="27"/>
      <c r="L88" s="27"/>
      <c r="M88" s="81" t="s">
        <v>451</v>
      </c>
      <c r="N88" s="84" t="s">
        <v>250</v>
      </c>
      <c r="O88" s="81"/>
      <c r="P88" s="84"/>
      <c r="T88" s="83"/>
      <c r="U88" s="83"/>
    </row>
    <row r="89" spans="1:22" s="69" customFormat="1" ht="24.95" customHeight="1" x14ac:dyDescent="0.25">
      <c r="A89" s="69">
        <v>914</v>
      </c>
      <c r="B89" s="69" t="s">
        <v>379</v>
      </c>
      <c r="C89" s="69" t="s">
        <v>110</v>
      </c>
      <c r="D89" s="69" t="s">
        <v>107</v>
      </c>
      <c r="E89" s="91" t="s">
        <v>452</v>
      </c>
      <c r="F89" s="27"/>
      <c r="G89" s="27"/>
      <c r="H89" s="27"/>
      <c r="I89" s="27"/>
      <c r="J89" s="27"/>
      <c r="K89" s="27"/>
      <c r="L89" s="27"/>
      <c r="M89" s="81" t="s">
        <v>302</v>
      </c>
      <c r="N89" s="84" t="s">
        <v>380</v>
      </c>
      <c r="O89" s="81"/>
      <c r="P89" s="84"/>
      <c r="T89" s="83"/>
      <c r="U89" s="83"/>
    </row>
    <row r="90" spans="1:22" s="69" customFormat="1" ht="24.95" customHeight="1" x14ac:dyDescent="0.25">
      <c r="A90" s="69">
        <v>917</v>
      </c>
      <c r="B90" s="69" t="s">
        <v>196</v>
      </c>
      <c r="C90" s="85" t="s">
        <v>279</v>
      </c>
      <c r="D90" s="69" t="s">
        <v>381</v>
      </c>
      <c r="E90" s="80" t="s">
        <v>444</v>
      </c>
      <c r="L90" s="89"/>
      <c r="M90" s="81"/>
      <c r="N90" s="81"/>
      <c r="Q90" s="81"/>
      <c r="S90" s="93"/>
      <c r="U90" s="83"/>
      <c r="V90" s="83"/>
    </row>
    <row r="91" spans="1:22" ht="24.95" customHeight="1" x14ac:dyDescent="0.25">
      <c r="E91" s="84" t="s">
        <v>382</v>
      </c>
      <c r="I91" s="84"/>
      <c r="N91" s="84" t="s">
        <v>63</v>
      </c>
      <c r="R91" s="99" t="s">
        <v>383</v>
      </c>
    </row>
  </sheetData>
  <mergeCells count="2">
    <mergeCell ref="G1:L1"/>
    <mergeCell ref="O1:Q1"/>
  </mergeCells>
  <phoneticPr fontId="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05D45-1751-4328-A1CA-483EE20A62A4}">
  <sheetPr>
    <tabColor rgb="FFFFFF00"/>
  </sheetPr>
  <dimension ref="A1:O25"/>
  <sheetViews>
    <sheetView topLeftCell="A10" workbookViewId="0">
      <selection activeCell="I12" sqref="I12"/>
    </sheetView>
  </sheetViews>
  <sheetFormatPr defaultRowHeight="30" customHeight="1" x14ac:dyDescent="0.25"/>
  <cols>
    <col min="1" max="1" width="8.625" style="35" customWidth="1"/>
    <col min="2" max="2" width="12.625" style="17" customWidth="1"/>
    <col min="3" max="3" width="8.625" style="17" customWidth="1"/>
    <col min="4" max="6" width="10.625" customWidth="1"/>
    <col min="7" max="7" width="22.625" customWidth="1"/>
    <col min="8" max="8" width="8.625" style="17" customWidth="1"/>
    <col min="9" max="13" width="8.625" style="1" customWidth="1"/>
    <col min="14" max="14" width="8.625" customWidth="1"/>
    <col min="257" max="257" width="8.625" customWidth="1"/>
    <col min="258" max="258" width="12.625" customWidth="1"/>
    <col min="259" max="259" width="8.625" customWidth="1"/>
    <col min="260" max="262" width="10.625" customWidth="1"/>
    <col min="263" max="263" width="18.625" customWidth="1"/>
    <col min="264" max="270" width="8.625" customWidth="1"/>
    <col min="513" max="513" width="8.625" customWidth="1"/>
    <col min="514" max="514" width="12.625" customWidth="1"/>
    <col min="515" max="515" width="8.625" customWidth="1"/>
    <col min="516" max="518" width="10.625" customWidth="1"/>
    <col min="519" max="519" width="18.625" customWidth="1"/>
    <col min="520" max="526" width="8.625" customWidth="1"/>
    <col min="769" max="769" width="8.625" customWidth="1"/>
    <col min="770" max="770" width="12.625" customWidth="1"/>
    <col min="771" max="771" width="8.625" customWidth="1"/>
    <col min="772" max="774" width="10.625" customWidth="1"/>
    <col min="775" max="775" width="18.625" customWidth="1"/>
    <col min="776" max="782" width="8.625" customWidth="1"/>
    <col min="1025" max="1025" width="8.625" customWidth="1"/>
    <col min="1026" max="1026" width="12.625" customWidth="1"/>
    <col min="1027" max="1027" width="8.625" customWidth="1"/>
    <col min="1028" max="1030" width="10.625" customWidth="1"/>
    <col min="1031" max="1031" width="18.625" customWidth="1"/>
    <col min="1032" max="1038" width="8.625" customWidth="1"/>
    <col min="1281" max="1281" width="8.625" customWidth="1"/>
    <col min="1282" max="1282" width="12.625" customWidth="1"/>
    <col min="1283" max="1283" width="8.625" customWidth="1"/>
    <col min="1284" max="1286" width="10.625" customWidth="1"/>
    <col min="1287" max="1287" width="18.625" customWidth="1"/>
    <col min="1288" max="1294" width="8.625" customWidth="1"/>
    <col min="1537" max="1537" width="8.625" customWidth="1"/>
    <col min="1538" max="1538" width="12.625" customWidth="1"/>
    <col min="1539" max="1539" width="8.625" customWidth="1"/>
    <col min="1540" max="1542" width="10.625" customWidth="1"/>
    <col min="1543" max="1543" width="18.625" customWidth="1"/>
    <col min="1544" max="1550" width="8.625" customWidth="1"/>
    <col min="1793" max="1793" width="8.625" customWidth="1"/>
    <col min="1794" max="1794" width="12.625" customWidth="1"/>
    <col min="1795" max="1795" width="8.625" customWidth="1"/>
    <col min="1796" max="1798" width="10.625" customWidth="1"/>
    <col min="1799" max="1799" width="18.625" customWidth="1"/>
    <col min="1800" max="1806" width="8.625" customWidth="1"/>
    <col min="2049" max="2049" width="8.625" customWidth="1"/>
    <col min="2050" max="2050" width="12.625" customWidth="1"/>
    <col min="2051" max="2051" width="8.625" customWidth="1"/>
    <col min="2052" max="2054" width="10.625" customWidth="1"/>
    <col min="2055" max="2055" width="18.625" customWidth="1"/>
    <col min="2056" max="2062" width="8.625" customWidth="1"/>
    <col min="2305" max="2305" width="8.625" customWidth="1"/>
    <col min="2306" max="2306" width="12.625" customWidth="1"/>
    <col min="2307" max="2307" width="8.625" customWidth="1"/>
    <col min="2308" max="2310" width="10.625" customWidth="1"/>
    <col min="2311" max="2311" width="18.625" customWidth="1"/>
    <col min="2312" max="2318" width="8.625" customWidth="1"/>
    <col min="2561" max="2561" width="8.625" customWidth="1"/>
    <col min="2562" max="2562" width="12.625" customWidth="1"/>
    <col min="2563" max="2563" width="8.625" customWidth="1"/>
    <col min="2564" max="2566" width="10.625" customWidth="1"/>
    <col min="2567" max="2567" width="18.625" customWidth="1"/>
    <col min="2568" max="2574" width="8.625" customWidth="1"/>
    <col min="2817" max="2817" width="8.625" customWidth="1"/>
    <col min="2818" max="2818" width="12.625" customWidth="1"/>
    <col min="2819" max="2819" width="8.625" customWidth="1"/>
    <col min="2820" max="2822" width="10.625" customWidth="1"/>
    <col min="2823" max="2823" width="18.625" customWidth="1"/>
    <col min="2824" max="2830" width="8.625" customWidth="1"/>
    <col min="3073" max="3073" width="8.625" customWidth="1"/>
    <col min="3074" max="3074" width="12.625" customWidth="1"/>
    <col min="3075" max="3075" width="8.625" customWidth="1"/>
    <col min="3076" max="3078" width="10.625" customWidth="1"/>
    <col min="3079" max="3079" width="18.625" customWidth="1"/>
    <col min="3080" max="3086" width="8.625" customWidth="1"/>
    <col min="3329" max="3329" width="8.625" customWidth="1"/>
    <col min="3330" max="3330" width="12.625" customWidth="1"/>
    <col min="3331" max="3331" width="8.625" customWidth="1"/>
    <col min="3332" max="3334" width="10.625" customWidth="1"/>
    <col min="3335" max="3335" width="18.625" customWidth="1"/>
    <col min="3336" max="3342" width="8.625" customWidth="1"/>
    <col min="3585" max="3585" width="8.625" customWidth="1"/>
    <col min="3586" max="3586" width="12.625" customWidth="1"/>
    <col min="3587" max="3587" width="8.625" customWidth="1"/>
    <col min="3588" max="3590" width="10.625" customWidth="1"/>
    <col min="3591" max="3591" width="18.625" customWidth="1"/>
    <col min="3592" max="3598" width="8.625" customWidth="1"/>
    <col min="3841" max="3841" width="8.625" customWidth="1"/>
    <col min="3842" max="3842" width="12.625" customWidth="1"/>
    <col min="3843" max="3843" width="8.625" customWidth="1"/>
    <col min="3844" max="3846" width="10.625" customWidth="1"/>
    <col min="3847" max="3847" width="18.625" customWidth="1"/>
    <col min="3848" max="3854" width="8.625" customWidth="1"/>
    <col min="4097" max="4097" width="8.625" customWidth="1"/>
    <col min="4098" max="4098" width="12.625" customWidth="1"/>
    <col min="4099" max="4099" width="8.625" customWidth="1"/>
    <col min="4100" max="4102" width="10.625" customWidth="1"/>
    <col min="4103" max="4103" width="18.625" customWidth="1"/>
    <col min="4104" max="4110" width="8.625" customWidth="1"/>
    <col min="4353" max="4353" width="8.625" customWidth="1"/>
    <col min="4354" max="4354" width="12.625" customWidth="1"/>
    <col min="4355" max="4355" width="8.625" customWidth="1"/>
    <col min="4356" max="4358" width="10.625" customWidth="1"/>
    <col min="4359" max="4359" width="18.625" customWidth="1"/>
    <col min="4360" max="4366" width="8.625" customWidth="1"/>
    <col min="4609" max="4609" width="8.625" customWidth="1"/>
    <col min="4610" max="4610" width="12.625" customWidth="1"/>
    <col min="4611" max="4611" width="8.625" customWidth="1"/>
    <col min="4612" max="4614" width="10.625" customWidth="1"/>
    <col min="4615" max="4615" width="18.625" customWidth="1"/>
    <col min="4616" max="4622" width="8.625" customWidth="1"/>
    <col min="4865" max="4865" width="8.625" customWidth="1"/>
    <col min="4866" max="4866" width="12.625" customWidth="1"/>
    <col min="4867" max="4867" width="8.625" customWidth="1"/>
    <col min="4868" max="4870" width="10.625" customWidth="1"/>
    <col min="4871" max="4871" width="18.625" customWidth="1"/>
    <col min="4872" max="4878" width="8.625" customWidth="1"/>
    <col min="5121" max="5121" width="8.625" customWidth="1"/>
    <col min="5122" max="5122" width="12.625" customWidth="1"/>
    <col min="5123" max="5123" width="8.625" customWidth="1"/>
    <col min="5124" max="5126" width="10.625" customWidth="1"/>
    <col min="5127" max="5127" width="18.625" customWidth="1"/>
    <col min="5128" max="5134" width="8.625" customWidth="1"/>
    <col min="5377" max="5377" width="8.625" customWidth="1"/>
    <col min="5378" max="5378" width="12.625" customWidth="1"/>
    <col min="5379" max="5379" width="8.625" customWidth="1"/>
    <col min="5380" max="5382" width="10.625" customWidth="1"/>
    <col min="5383" max="5383" width="18.625" customWidth="1"/>
    <col min="5384" max="5390" width="8.625" customWidth="1"/>
    <col min="5633" max="5633" width="8.625" customWidth="1"/>
    <col min="5634" max="5634" width="12.625" customWidth="1"/>
    <col min="5635" max="5635" width="8.625" customWidth="1"/>
    <col min="5636" max="5638" width="10.625" customWidth="1"/>
    <col min="5639" max="5639" width="18.625" customWidth="1"/>
    <col min="5640" max="5646" width="8.625" customWidth="1"/>
    <col min="5889" max="5889" width="8.625" customWidth="1"/>
    <col min="5890" max="5890" width="12.625" customWidth="1"/>
    <col min="5891" max="5891" width="8.625" customWidth="1"/>
    <col min="5892" max="5894" width="10.625" customWidth="1"/>
    <col min="5895" max="5895" width="18.625" customWidth="1"/>
    <col min="5896" max="5902" width="8.625" customWidth="1"/>
    <col min="6145" max="6145" width="8.625" customWidth="1"/>
    <col min="6146" max="6146" width="12.625" customWidth="1"/>
    <col min="6147" max="6147" width="8.625" customWidth="1"/>
    <col min="6148" max="6150" width="10.625" customWidth="1"/>
    <col min="6151" max="6151" width="18.625" customWidth="1"/>
    <col min="6152" max="6158" width="8.625" customWidth="1"/>
    <col min="6401" max="6401" width="8.625" customWidth="1"/>
    <col min="6402" max="6402" width="12.625" customWidth="1"/>
    <col min="6403" max="6403" width="8.625" customWidth="1"/>
    <col min="6404" max="6406" width="10.625" customWidth="1"/>
    <col min="6407" max="6407" width="18.625" customWidth="1"/>
    <col min="6408" max="6414" width="8.625" customWidth="1"/>
    <col min="6657" max="6657" width="8.625" customWidth="1"/>
    <col min="6658" max="6658" width="12.625" customWidth="1"/>
    <col min="6659" max="6659" width="8.625" customWidth="1"/>
    <col min="6660" max="6662" width="10.625" customWidth="1"/>
    <col min="6663" max="6663" width="18.625" customWidth="1"/>
    <col min="6664" max="6670" width="8.625" customWidth="1"/>
    <col min="6913" max="6913" width="8.625" customWidth="1"/>
    <col min="6914" max="6914" width="12.625" customWidth="1"/>
    <col min="6915" max="6915" width="8.625" customWidth="1"/>
    <col min="6916" max="6918" width="10.625" customWidth="1"/>
    <col min="6919" max="6919" width="18.625" customWidth="1"/>
    <col min="6920" max="6926" width="8.625" customWidth="1"/>
    <col min="7169" max="7169" width="8.625" customWidth="1"/>
    <col min="7170" max="7170" width="12.625" customWidth="1"/>
    <col min="7171" max="7171" width="8.625" customWidth="1"/>
    <col min="7172" max="7174" width="10.625" customWidth="1"/>
    <col min="7175" max="7175" width="18.625" customWidth="1"/>
    <col min="7176" max="7182" width="8.625" customWidth="1"/>
    <col min="7425" max="7425" width="8.625" customWidth="1"/>
    <col min="7426" max="7426" width="12.625" customWidth="1"/>
    <col min="7427" max="7427" width="8.625" customWidth="1"/>
    <col min="7428" max="7430" width="10.625" customWidth="1"/>
    <col min="7431" max="7431" width="18.625" customWidth="1"/>
    <col min="7432" max="7438" width="8.625" customWidth="1"/>
    <col min="7681" max="7681" width="8.625" customWidth="1"/>
    <col min="7682" max="7682" width="12.625" customWidth="1"/>
    <col min="7683" max="7683" width="8.625" customWidth="1"/>
    <col min="7684" max="7686" width="10.625" customWidth="1"/>
    <col min="7687" max="7687" width="18.625" customWidth="1"/>
    <col min="7688" max="7694" width="8.625" customWidth="1"/>
    <col min="7937" max="7937" width="8.625" customWidth="1"/>
    <col min="7938" max="7938" width="12.625" customWidth="1"/>
    <col min="7939" max="7939" width="8.625" customWidth="1"/>
    <col min="7940" max="7942" width="10.625" customWidth="1"/>
    <col min="7943" max="7943" width="18.625" customWidth="1"/>
    <col min="7944" max="7950" width="8.625" customWidth="1"/>
    <col min="8193" max="8193" width="8.625" customWidth="1"/>
    <col min="8194" max="8194" width="12.625" customWidth="1"/>
    <col min="8195" max="8195" width="8.625" customWidth="1"/>
    <col min="8196" max="8198" width="10.625" customWidth="1"/>
    <col min="8199" max="8199" width="18.625" customWidth="1"/>
    <col min="8200" max="8206" width="8.625" customWidth="1"/>
    <col min="8449" max="8449" width="8.625" customWidth="1"/>
    <col min="8450" max="8450" width="12.625" customWidth="1"/>
    <col min="8451" max="8451" width="8.625" customWidth="1"/>
    <col min="8452" max="8454" width="10.625" customWidth="1"/>
    <col min="8455" max="8455" width="18.625" customWidth="1"/>
    <col min="8456" max="8462" width="8.625" customWidth="1"/>
    <col min="8705" max="8705" width="8.625" customWidth="1"/>
    <col min="8706" max="8706" width="12.625" customWidth="1"/>
    <col min="8707" max="8707" width="8.625" customWidth="1"/>
    <col min="8708" max="8710" width="10.625" customWidth="1"/>
    <col min="8711" max="8711" width="18.625" customWidth="1"/>
    <col min="8712" max="8718" width="8.625" customWidth="1"/>
    <col min="8961" max="8961" width="8.625" customWidth="1"/>
    <col min="8962" max="8962" width="12.625" customWidth="1"/>
    <col min="8963" max="8963" width="8.625" customWidth="1"/>
    <col min="8964" max="8966" width="10.625" customWidth="1"/>
    <col min="8967" max="8967" width="18.625" customWidth="1"/>
    <col min="8968" max="8974" width="8.625" customWidth="1"/>
    <col min="9217" max="9217" width="8.625" customWidth="1"/>
    <col min="9218" max="9218" width="12.625" customWidth="1"/>
    <col min="9219" max="9219" width="8.625" customWidth="1"/>
    <col min="9220" max="9222" width="10.625" customWidth="1"/>
    <col min="9223" max="9223" width="18.625" customWidth="1"/>
    <col min="9224" max="9230" width="8.625" customWidth="1"/>
    <col min="9473" max="9473" width="8.625" customWidth="1"/>
    <col min="9474" max="9474" width="12.625" customWidth="1"/>
    <col min="9475" max="9475" width="8.625" customWidth="1"/>
    <col min="9476" max="9478" width="10.625" customWidth="1"/>
    <col min="9479" max="9479" width="18.625" customWidth="1"/>
    <col min="9480" max="9486" width="8.625" customWidth="1"/>
    <col min="9729" max="9729" width="8.625" customWidth="1"/>
    <col min="9730" max="9730" width="12.625" customWidth="1"/>
    <col min="9731" max="9731" width="8.625" customWidth="1"/>
    <col min="9732" max="9734" width="10.625" customWidth="1"/>
    <col min="9735" max="9735" width="18.625" customWidth="1"/>
    <col min="9736" max="9742" width="8.625" customWidth="1"/>
    <col min="9985" max="9985" width="8.625" customWidth="1"/>
    <col min="9986" max="9986" width="12.625" customWidth="1"/>
    <col min="9987" max="9987" width="8.625" customWidth="1"/>
    <col min="9988" max="9990" width="10.625" customWidth="1"/>
    <col min="9991" max="9991" width="18.625" customWidth="1"/>
    <col min="9992" max="9998" width="8.625" customWidth="1"/>
    <col min="10241" max="10241" width="8.625" customWidth="1"/>
    <col min="10242" max="10242" width="12.625" customWidth="1"/>
    <col min="10243" max="10243" width="8.625" customWidth="1"/>
    <col min="10244" max="10246" width="10.625" customWidth="1"/>
    <col min="10247" max="10247" width="18.625" customWidth="1"/>
    <col min="10248" max="10254" width="8.625" customWidth="1"/>
    <col min="10497" max="10497" width="8.625" customWidth="1"/>
    <col min="10498" max="10498" width="12.625" customWidth="1"/>
    <col min="10499" max="10499" width="8.625" customWidth="1"/>
    <col min="10500" max="10502" width="10.625" customWidth="1"/>
    <col min="10503" max="10503" width="18.625" customWidth="1"/>
    <col min="10504" max="10510" width="8.625" customWidth="1"/>
    <col min="10753" max="10753" width="8.625" customWidth="1"/>
    <col min="10754" max="10754" width="12.625" customWidth="1"/>
    <col min="10755" max="10755" width="8.625" customWidth="1"/>
    <col min="10756" max="10758" width="10.625" customWidth="1"/>
    <col min="10759" max="10759" width="18.625" customWidth="1"/>
    <col min="10760" max="10766" width="8.625" customWidth="1"/>
    <col min="11009" max="11009" width="8.625" customWidth="1"/>
    <col min="11010" max="11010" width="12.625" customWidth="1"/>
    <col min="11011" max="11011" width="8.625" customWidth="1"/>
    <col min="11012" max="11014" width="10.625" customWidth="1"/>
    <col min="11015" max="11015" width="18.625" customWidth="1"/>
    <col min="11016" max="11022" width="8.625" customWidth="1"/>
    <col min="11265" max="11265" width="8.625" customWidth="1"/>
    <col min="11266" max="11266" width="12.625" customWidth="1"/>
    <col min="11267" max="11267" width="8.625" customWidth="1"/>
    <col min="11268" max="11270" width="10.625" customWidth="1"/>
    <col min="11271" max="11271" width="18.625" customWidth="1"/>
    <col min="11272" max="11278" width="8.625" customWidth="1"/>
    <col min="11521" max="11521" width="8.625" customWidth="1"/>
    <col min="11522" max="11522" width="12.625" customWidth="1"/>
    <col min="11523" max="11523" width="8.625" customWidth="1"/>
    <col min="11524" max="11526" width="10.625" customWidth="1"/>
    <col min="11527" max="11527" width="18.625" customWidth="1"/>
    <col min="11528" max="11534" width="8.625" customWidth="1"/>
    <col min="11777" max="11777" width="8.625" customWidth="1"/>
    <col min="11778" max="11778" width="12.625" customWidth="1"/>
    <col min="11779" max="11779" width="8.625" customWidth="1"/>
    <col min="11780" max="11782" width="10.625" customWidth="1"/>
    <col min="11783" max="11783" width="18.625" customWidth="1"/>
    <col min="11784" max="11790" width="8.625" customWidth="1"/>
    <col min="12033" max="12033" width="8.625" customWidth="1"/>
    <col min="12034" max="12034" width="12.625" customWidth="1"/>
    <col min="12035" max="12035" width="8.625" customWidth="1"/>
    <col min="12036" max="12038" width="10.625" customWidth="1"/>
    <col min="12039" max="12039" width="18.625" customWidth="1"/>
    <col min="12040" max="12046" width="8.625" customWidth="1"/>
    <col min="12289" max="12289" width="8.625" customWidth="1"/>
    <col min="12290" max="12290" width="12.625" customWidth="1"/>
    <col min="12291" max="12291" width="8.625" customWidth="1"/>
    <col min="12292" max="12294" width="10.625" customWidth="1"/>
    <col min="12295" max="12295" width="18.625" customWidth="1"/>
    <col min="12296" max="12302" width="8.625" customWidth="1"/>
    <col min="12545" max="12545" width="8.625" customWidth="1"/>
    <col min="12546" max="12546" width="12.625" customWidth="1"/>
    <col min="12547" max="12547" width="8.625" customWidth="1"/>
    <col min="12548" max="12550" width="10.625" customWidth="1"/>
    <col min="12551" max="12551" width="18.625" customWidth="1"/>
    <col min="12552" max="12558" width="8.625" customWidth="1"/>
    <col min="12801" max="12801" width="8.625" customWidth="1"/>
    <col min="12802" max="12802" width="12.625" customWidth="1"/>
    <col min="12803" max="12803" width="8.625" customWidth="1"/>
    <col min="12804" max="12806" width="10.625" customWidth="1"/>
    <col min="12807" max="12807" width="18.625" customWidth="1"/>
    <col min="12808" max="12814" width="8.625" customWidth="1"/>
    <col min="13057" max="13057" width="8.625" customWidth="1"/>
    <col min="13058" max="13058" width="12.625" customWidth="1"/>
    <col min="13059" max="13059" width="8.625" customWidth="1"/>
    <col min="13060" max="13062" width="10.625" customWidth="1"/>
    <col min="13063" max="13063" width="18.625" customWidth="1"/>
    <col min="13064" max="13070" width="8.625" customWidth="1"/>
    <col min="13313" max="13313" width="8.625" customWidth="1"/>
    <col min="13314" max="13314" width="12.625" customWidth="1"/>
    <col min="13315" max="13315" width="8.625" customWidth="1"/>
    <col min="13316" max="13318" width="10.625" customWidth="1"/>
    <col min="13319" max="13319" width="18.625" customWidth="1"/>
    <col min="13320" max="13326" width="8.625" customWidth="1"/>
    <col min="13569" max="13569" width="8.625" customWidth="1"/>
    <col min="13570" max="13570" width="12.625" customWidth="1"/>
    <col min="13571" max="13571" width="8.625" customWidth="1"/>
    <col min="13572" max="13574" width="10.625" customWidth="1"/>
    <col min="13575" max="13575" width="18.625" customWidth="1"/>
    <col min="13576" max="13582" width="8.625" customWidth="1"/>
    <col min="13825" max="13825" width="8.625" customWidth="1"/>
    <col min="13826" max="13826" width="12.625" customWidth="1"/>
    <col min="13827" max="13827" width="8.625" customWidth="1"/>
    <col min="13828" max="13830" width="10.625" customWidth="1"/>
    <col min="13831" max="13831" width="18.625" customWidth="1"/>
    <col min="13832" max="13838" width="8.625" customWidth="1"/>
    <col min="14081" max="14081" width="8.625" customWidth="1"/>
    <col min="14082" max="14082" width="12.625" customWidth="1"/>
    <col min="14083" max="14083" width="8.625" customWidth="1"/>
    <col min="14084" max="14086" width="10.625" customWidth="1"/>
    <col min="14087" max="14087" width="18.625" customWidth="1"/>
    <col min="14088" max="14094" width="8.625" customWidth="1"/>
    <col min="14337" max="14337" width="8.625" customWidth="1"/>
    <col min="14338" max="14338" width="12.625" customWidth="1"/>
    <col min="14339" max="14339" width="8.625" customWidth="1"/>
    <col min="14340" max="14342" width="10.625" customWidth="1"/>
    <col min="14343" max="14343" width="18.625" customWidth="1"/>
    <col min="14344" max="14350" width="8.625" customWidth="1"/>
    <col min="14593" max="14593" width="8.625" customWidth="1"/>
    <col min="14594" max="14594" width="12.625" customWidth="1"/>
    <col min="14595" max="14595" width="8.625" customWidth="1"/>
    <col min="14596" max="14598" width="10.625" customWidth="1"/>
    <col min="14599" max="14599" width="18.625" customWidth="1"/>
    <col min="14600" max="14606" width="8.625" customWidth="1"/>
    <col min="14849" max="14849" width="8.625" customWidth="1"/>
    <col min="14850" max="14850" width="12.625" customWidth="1"/>
    <col min="14851" max="14851" width="8.625" customWidth="1"/>
    <col min="14852" max="14854" width="10.625" customWidth="1"/>
    <col min="14855" max="14855" width="18.625" customWidth="1"/>
    <col min="14856" max="14862" width="8.625" customWidth="1"/>
    <col min="15105" max="15105" width="8.625" customWidth="1"/>
    <col min="15106" max="15106" width="12.625" customWidth="1"/>
    <col min="15107" max="15107" width="8.625" customWidth="1"/>
    <col min="15108" max="15110" width="10.625" customWidth="1"/>
    <col min="15111" max="15111" width="18.625" customWidth="1"/>
    <col min="15112" max="15118" width="8.625" customWidth="1"/>
    <col min="15361" max="15361" width="8.625" customWidth="1"/>
    <col min="15362" max="15362" width="12.625" customWidth="1"/>
    <col min="15363" max="15363" width="8.625" customWidth="1"/>
    <col min="15364" max="15366" width="10.625" customWidth="1"/>
    <col min="15367" max="15367" width="18.625" customWidth="1"/>
    <col min="15368" max="15374" width="8.625" customWidth="1"/>
    <col min="15617" max="15617" width="8.625" customWidth="1"/>
    <col min="15618" max="15618" width="12.625" customWidth="1"/>
    <col min="15619" max="15619" width="8.625" customWidth="1"/>
    <col min="15620" max="15622" width="10.625" customWidth="1"/>
    <col min="15623" max="15623" width="18.625" customWidth="1"/>
    <col min="15624" max="15630" width="8.625" customWidth="1"/>
    <col min="15873" max="15873" width="8.625" customWidth="1"/>
    <col min="15874" max="15874" width="12.625" customWidth="1"/>
    <col min="15875" max="15875" width="8.625" customWidth="1"/>
    <col min="15876" max="15878" width="10.625" customWidth="1"/>
    <col min="15879" max="15879" width="18.625" customWidth="1"/>
    <col min="15880" max="15886" width="8.625" customWidth="1"/>
    <col min="16129" max="16129" width="8.625" customWidth="1"/>
    <col min="16130" max="16130" width="12.625" customWidth="1"/>
    <col min="16131" max="16131" width="8.625" customWidth="1"/>
    <col min="16132" max="16134" width="10.625" customWidth="1"/>
    <col min="16135" max="16135" width="18.625" customWidth="1"/>
    <col min="16136" max="16142" width="8.625" customWidth="1"/>
  </cols>
  <sheetData>
    <row r="1" spans="1:15" ht="30" customHeight="1" thickBot="1" x14ac:dyDescent="0.3">
      <c r="A1" s="117" t="s">
        <v>0</v>
      </c>
      <c r="B1" s="117"/>
      <c r="C1" s="117"/>
      <c r="D1" s="117"/>
      <c r="E1" s="117"/>
      <c r="F1" s="117"/>
      <c r="G1" s="117"/>
      <c r="H1" s="1"/>
      <c r="M1"/>
    </row>
    <row r="2" spans="1:15" ht="30" customHeight="1" x14ac:dyDescent="0.25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1"/>
      <c r="M2"/>
    </row>
    <row r="3" spans="1:15" ht="30" customHeight="1" x14ac:dyDescent="0.25">
      <c r="A3" s="6" t="s">
        <v>8</v>
      </c>
      <c r="B3" s="7" t="s">
        <v>9</v>
      </c>
      <c r="C3" s="8">
        <v>4</v>
      </c>
      <c r="D3" s="116" t="s">
        <v>10</v>
      </c>
      <c r="E3" s="116"/>
      <c r="F3" s="116"/>
      <c r="G3" s="9" t="s">
        <v>11</v>
      </c>
      <c r="H3" s="1"/>
      <c r="M3"/>
    </row>
    <row r="4" spans="1:15" ht="30" customHeight="1" x14ac:dyDescent="0.25">
      <c r="A4" s="6" t="s">
        <v>12</v>
      </c>
      <c r="B4" s="7" t="s">
        <v>13</v>
      </c>
      <c r="C4" s="10">
        <v>5</v>
      </c>
      <c r="D4" s="116" t="s">
        <v>10</v>
      </c>
      <c r="E4" s="116"/>
      <c r="F4" s="116"/>
      <c r="G4" s="9"/>
      <c r="H4" s="1"/>
      <c r="M4"/>
    </row>
    <row r="5" spans="1:15" ht="30" customHeight="1" x14ac:dyDescent="0.25">
      <c r="A5" s="6" t="s">
        <v>14</v>
      </c>
      <c r="B5" s="11" t="s">
        <v>15</v>
      </c>
      <c r="C5" s="12">
        <v>4</v>
      </c>
      <c r="D5" s="116" t="s">
        <v>10</v>
      </c>
      <c r="E5" s="116"/>
      <c r="F5" s="116"/>
      <c r="G5" s="9" t="s">
        <v>16</v>
      </c>
      <c r="H5" s="1"/>
      <c r="M5"/>
    </row>
    <row r="6" spans="1:15" ht="30" customHeight="1" x14ac:dyDescent="0.25">
      <c r="A6" s="6" t="s">
        <v>17</v>
      </c>
      <c r="B6" s="7" t="s">
        <v>18</v>
      </c>
      <c r="C6" s="10">
        <v>5</v>
      </c>
      <c r="D6" s="116" t="s">
        <v>10</v>
      </c>
      <c r="E6" s="116"/>
      <c r="F6" s="116"/>
      <c r="G6" s="9" t="s">
        <v>19</v>
      </c>
      <c r="H6" s="1"/>
      <c r="M6"/>
    </row>
    <row r="7" spans="1:15" ht="30" customHeight="1" x14ac:dyDescent="0.25">
      <c r="A7" s="13" t="s">
        <v>20</v>
      </c>
      <c r="B7" s="7" t="s">
        <v>21</v>
      </c>
      <c r="C7" s="10">
        <v>5</v>
      </c>
      <c r="D7" s="116" t="s">
        <v>10</v>
      </c>
      <c r="E7" s="116"/>
      <c r="F7" s="116"/>
      <c r="G7" s="9"/>
      <c r="H7" s="1"/>
      <c r="M7"/>
    </row>
    <row r="8" spans="1:15" ht="30" customHeight="1" x14ac:dyDescent="0.25">
      <c r="A8" s="13" t="s">
        <v>22</v>
      </c>
      <c r="B8" s="7" t="s">
        <v>23</v>
      </c>
      <c r="C8" s="10">
        <v>5</v>
      </c>
      <c r="D8" s="116" t="s">
        <v>10</v>
      </c>
      <c r="E8" s="116"/>
      <c r="F8" s="116"/>
      <c r="G8" s="9" t="s">
        <v>24</v>
      </c>
      <c r="H8" s="1" t="s">
        <v>25</v>
      </c>
      <c r="I8" s="1" t="s">
        <v>26</v>
      </c>
      <c r="K8" s="14"/>
      <c r="M8"/>
    </row>
    <row r="9" spans="1:15" ht="30" customHeight="1" x14ac:dyDescent="0.25">
      <c r="A9" s="13" t="s">
        <v>27</v>
      </c>
      <c r="B9" s="11" t="s">
        <v>28</v>
      </c>
      <c r="C9" s="10">
        <v>5</v>
      </c>
      <c r="D9" s="116" t="s">
        <v>10</v>
      </c>
      <c r="E9" s="116"/>
      <c r="F9" s="116"/>
      <c r="G9" s="15" t="s">
        <v>29</v>
      </c>
      <c r="H9" s="14">
        <f>H12-2</f>
        <v>44</v>
      </c>
      <c r="I9" s="1">
        <f>H9*48</f>
        <v>2112</v>
      </c>
      <c r="J9" s="16" t="s">
        <v>30</v>
      </c>
      <c r="M9" s="17"/>
    </row>
    <row r="10" spans="1:15" ht="30" customHeight="1" x14ac:dyDescent="0.25">
      <c r="A10" s="13" t="s">
        <v>31</v>
      </c>
      <c r="B10" s="7" t="s">
        <v>32</v>
      </c>
      <c r="C10" s="12">
        <v>3</v>
      </c>
      <c r="D10" s="116" t="s">
        <v>10</v>
      </c>
      <c r="E10" s="116"/>
      <c r="F10" s="116"/>
      <c r="G10" s="9" t="s">
        <v>33</v>
      </c>
      <c r="H10" s="14">
        <f>H12-1</f>
        <v>45</v>
      </c>
      <c r="I10" s="14">
        <f>H10*48</f>
        <v>2160</v>
      </c>
      <c r="J10" s="16" t="s">
        <v>34</v>
      </c>
      <c r="M10"/>
      <c r="N10" s="17"/>
    </row>
    <row r="11" spans="1:15" ht="30" customHeight="1" x14ac:dyDescent="0.25">
      <c r="A11" s="13" t="s">
        <v>35</v>
      </c>
      <c r="B11" s="7" t="s">
        <v>36</v>
      </c>
      <c r="C11" s="10">
        <v>5</v>
      </c>
      <c r="D11" s="116" t="s">
        <v>10</v>
      </c>
      <c r="E11" s="116"/>
      <c r="F11" s="116"/>
      <c r="G11" s="18" t="s">
        <v>37</v>
      </c>
      <c r="H11" s="1">
        <f>H12</f>
        <v>46</v>
      </c>
      <c r="I11" s="14">
        <f>H11*48</f>
        <v>2208</v>
      </c>
      <c r="J11" s="19" t="s">
        <v>38</v>
      </c>
      <c r="K11" s="14"/>
      <c r="M11"/>
    </row>
    <row r="12" spans="1:15" ht="30" customHeight="1" x14ac:dyDescent="0.25">
      <c r="A12" s="13" t="s">
        <v>39</v>
      </c>
      <c r="B12" s="7" t="s">
        <v>40</v>
      </c>
      <c r="C12" s="10">
        <v>5</v>
      </c>
      <c r="D12" s="116" t="s">
        <v>10</v>
      </c>
      <c r="E12" s="116"/>
      <c r="F12" s="116"/>
      <c r="G12" s="9" t="s">
        <v>41</v>
      </c>
      <c r="H12" s="20">
        <f>SUM(C3:C12)</f>
        <v>46</v>
      </c>
      <c r="I12" s="21" t="s">
        <v>42</v>
      </c>
      <c r="L12" s="14"/>
      <c r="M12"/>
    </row>
    <row r="13" spans="1:15" ht="30" customHeight="1" x14ac:dyDescent="0.25">
      <c r="A13" s="13" t="s">
        <v>43</v>
      </c>
      <c r="B13" s="11" t="s">
        <v>44</v>
      </c>
      <c r="C13" s="12">
        <v>5</v>
      </c>
      <c r="D13" s="116" t="s">
        <v>10</v>
      </c>
      <c r="E13" s="116"/>
      <c r="F13" s="116"/>
      <c r="G13" s="15" t="s">
        <v>45</v>
      </c>
      <c r="L13" s="14"/>
      <c r="M13" s="17"/>
    </row>
    <row r="14" spans="1:15" ht="30" customHeight="1" x14ac:dyDescent="0.25">
      <c r="A14" s="6" t="s">
        <v>46</v>
      </c>
      <c r="B14" s="7" t="s">
        <v>47</v>
      </c>
      <c r="C14" s="10">
        <v>5</v>
      </c>
      <c r="D14" s="116" t="s">
        <v>10</v>
      </c>
      <c r="E14" s="116"/>
      <c r="F14" s="116"/>
      <c r="G14" s="9" t="s">
        <v>48</v>
      </c>
      <c r="H14" s="1"/>
      <c r="L14" s="14"/>
      <c r="M14" s="19"/>
      <c r="O14" s="17"/>
    </row>
    <row r="15" spans="1:15" ht="30" customHeight="1" x14ac:dyDescent="0.25">
      <c r="A15" s="6" t="s">
        <v>49</v>
      </c>
      <c r="B15" s="7" t="s">
        <v>50</v>
      </c>
      <c r="C15" s="10">
        <v>5</v>
      </c>
      <c r="D15" s="116" t="s">
        <v>10</v>
      </c>
      <c r="E15" s="116"/>
      <c r="F15" s="116"/>
      <c r="G15" s="9"/>
      <c r="H15" s="1"/>
      <c r="L15" s="14"/>
      <c r="M15" s="17"/>
      <c r="N15" s="17"/>
      <c r="O15" s="17"/>
    </row>
    <row r="16" spans="1:15" ht="30" customHeight="1" x14ac:dyDescent="0.25">
      <c r="A16" s="6" t="s">
        <v>51</v>
      </c>
      <c r="B16" s="7" t="s">
        <v>52</v>
      </c>
      <c r="C16" s="10">
        <v>5</v>
      </c>
      <c r="D16" s="116" t="s">
        <v>10</v>
      </c>
      <c r="E16" s="116"/>
      <c r="F16" s="116"/>
      <c r="G16" s="9" t="s">
        <v>53</v>
      </c>
      <c r="H16" s="1"/>
      <c r="M16"/>
      <c r="N16" s="17"/>
      <c r="O16" s="17"/>
    </row>
    <row r="17" spans="1:15" ht="30" customHeight="1" x14ac:dyDescent="0.25">
      <c r="A17" s="6" t="s">
        <v>54</v>
      </c>
      <c r="B17" s="11" t="s">
        <v>55</v>
      </c>
      <c r="C17" s="10">
        <v>5</v>
      </c>
      <c r="D17" s="116" t="s">
        <v>10</v>
      </c>
      <c r="E17" s="116"/>
      <c r="F17" s="116"/>
      <c r="G17" s="15" t="s">
        <v>56</v>
      </c>
      <c r="H17" s="22">
        <f>H18-2-3</f>
        <v>75</v>
      </c>
      <c r="I17" s="14">
        <f>H17*48</f>
        <v>3600</v>
      </c>
      <c r="J17" s="23" t="s">
        <v>57</v>
      </c>
      <c r="M17"/>
      <c r="N17" s="17"/>
      <c r="O17" s="17"/>
    </row>
    <row r="18" spans="1:15" ht="30" customHeight="1" x14ac:dyDescent="0.25">
      <c r="A18" s="6" t="s">
        <v>58</v>
      </c>
      <c r="B18" s="7" t="s">
        <v>59</v>
      </c>
      <c r="C18" s="12">
        <v>4</v>
      </c>
      <c r="D18" s="116" t="s">
        <v>10</v>
      </c>
      <c r="E18" s="116"/>
      <c r="F18" s="116"/>
      <c r="G18" s="9" t="s">
        <v>60</v>
      </c>
      <c r="H18" s="24">
        <f>SUM(C3:C19)</f>
        <v>80</v>
      </c>
      <c r="M18"/>
    </row>
    <row r="19" spans="1:15" ht="30" customHeight="1" x14ac:dyDescent="0.25">
      <c r="A19" s="6" t="s">
        <v>61</v>
      </c>
      <c r="B19" s="7" t="s">
        <v>62</v>
      </c>
      <c r="C19" s="10">
        <v>5</v>
      </c>
      <c r="D19" s="116" t="s">
        <v>10</v>
      </c>
      <c r="E19" s="116"/>
      <c r="F19" s="116"/>
      <c r="G19" s="15" t="s">
        <v>63</v>
      </c>
      <c r="H19" s="24">
        <f>SUM(C3:C18)</f>
        <v>75</v>
      </c>
      <c r="K19" s="1" t="s">
        <v>25</v>
      </c>
      <c r="L19" s="1" t="s">
        <v>26</v>
      </c>
      <c r="M19"/>
    </row>
    <row r="20" spans="1:15" ht="30" customHeight="1" x14ac:dyDescent="0.25">
      <c r="A20" s="6" t="s">
        <v>64</v>
      </c>
      <c r="B20" s="7" t="s">
        <v>65</v>
      </c>
      <c r="C20" s="10">
        <v>5</v>
      </c>
      <c r="D20" s="116" t="s">
        <v>10</v>
      </c>
      <c r="E20" s="116"/>
      <c r="F20" s="116"/>
      <c r="G20" s="9"/>
      <c r="H20" s="14"/>
      <c r="I20" s="25"/>
      <c r="J20" s="16"/>
      <c r="K20" s="25">
        <f>H11+H22-1</f>
        <v>95</v>
      </c>
      <c r="L20" s="1">
        <f>K20*48</f>
        <v>4560</v>
      </c>
      <c r="M20" s="26" t="s">
        <v>66</v>
      </c>
    </row>
    <row r="21" spans="1:15" ht="30" customHeight="1" x14ac:dyDescent="0.25">
      <c r="A21" s="6" t="s">
        <v>67</v>
      </c>
      <c r="B21" s="7" t="s">
        <v>68</v>
      </c>
      <c r="C21" s="10">
        <v>5</v>
      </c>
      <c r="D21" s="116" t="s">
        <v>10</v>
      </c>
      <c r="E21" s="116"/>
      <c r="F21" s="116"/>
      <c r="G21" s="9" t="s">
        <v>69</v>
      </c>
      <c r="H21" s="27"/>
      <c r="I21" s="25"/>
      <c r="J21" s="16"/>
      <c r="K21" s="25">
        <f>H10+H22</f>
        <v>95</v>
      </c>
      <c r="L21" s="1">
        <f>K21*48</f>
        <v>4560</v>
      </c>
      <c r="M21" s="26" t="s">
        <v>70</v>
      </c>
      <c r="N21" s="14"/>
      <c r="O21" s="17"/>
    </row>
    <row r="22" spans="1:15" ht="30" customHeight="1" thickBot="1" x14ac:dyDescent="0.3">
      <c r="A22" s="28" t="s">
        <v>71</v>
      </c>
      <c r="B22" s="29" t="s">
        <v>72</v>
      </c>
      <c r="C22" s="30">
        <v>6</v>
      </c>
      <c r="D22" s="118" t="s">
        <v>10</v>
      </c>
      <c r="E22" s="118"/>
      <c r="F22" s="118"/>
      <c r="G22" s="31" t="s">
        <v>73</v>
      </c>
      <c r="H22" s="14">
        <f>SUM(C13:C22)</f>
        <v>50</v>
      </c>
      <c r="I22" s="25">
        <f>H22*48</f>
        <v>2400</v>
      </c>
      <c r="J22" s="16" t="s">
        <v>74</v>
      </c>
      <c r="K22" s="25">
        <f>H9+H22</f>
        <v>94</v>
      </c>
      <c r="L22" s="1">
        <f>K22*48</f>
        <v>4512</v>
      </c>
      <c r="M22" s="26" t="s">
        <v>75</v>
      </c>
      <c r="N22" s="1"/>
    </row>
    <row r="23" spans="1:15" ht="30" customHeight="1" x14ac:dyDescent="0.25">
      <c r="A23" s="32"/>
      <c r="B23" s="33" t="s">
        <v>76</v>
      </c>
      <c r="C23" s="33">
        <f>SUM(C3:C22)</f>
        <v>96</v>
      </c>
      <c r="D23" s="32"/>
      <c r="E23" s="34" t="s">
        <v>77</v>
      </c>
      <c r="F23" s="32"/>
      <c r="G23" s="17"/>
      <c r="L23" s="14"/>
      <c r="M23" s="19"/>
      <c r="N23" s="1"/>
    </row>
    <row r="24" spans="1:15" ht="30" customHeight="1" x14ac:dyDescent="0.25">
      <c r="G24" s="17"/>
      <c r="H24" s="1"/>
      <c r="M24"/>
    </row>
    <row r="25" spans="1:15" ht="30" customHeight="1" x14ac:dyDescent="0.25">
      <c r="G25" s="17"/>
    </row>
  </sheetData>
  <mergeCells count="21">
    <mergeCell ref="D20:F20"/>
    <mergeCell ref="D21:F21"/>
    <mergeCell ref="D22:F22"/>
    <mergeCell ref="D14:F14"/>
    <mergeCell ref="D15:F15"/>
    <mergeCell ref="D16:F16"/>
    <mergeCell ref="D17:F17"/>
    <mergeCell ref="D18:F18"/>
    <mergeCell ref="D19:F19"/>
    <mergeCell ref="D13:F13"/>
    <mergeCell ref="A1:G1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</mergeCells>
  <phoneticPr fontId="4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3ABB7-1780-4968-9E61-45117D816257}">
  <dimension ref="A1:AQ83"/>
  <sheetViews>
    <sheetView tabSelected="1" topLeftCell="A59" zoomScale="50" zoomScaleNormal="50" workbookViewId="0">
      <selection activeCell="L67" sqref="L67"/>
    </sheetView>
  </sheetViews>
  <sheetFormatPr defaultColWidth="16.625" defaultRowHeight="75" customHeight="1" x14ac:dyDescent="0.25"/>
  <cols>
    <col min="1" max="6" width="16.625" style="33" customWidth="1"/>
    <col min="7" max="8" width="19.625" style="33" customWidth="1"/>
    <col min="9" max="11" width="19.625" style="36" customWidth="1"/>
    <col min="12" max="22" width="10.625" style="36" customWidth="1"/>
    <col min="23" max="28" width="10.625" style="33" customWidth="1"/>
    <col min="29" max="42" width="10.625" style="36" customWidth="1"/>
    <col min="43" max="16384" width="16.625" style="33"/>
  </cols>
  <sheetData>
    <row r="1" spans="1:42" ht="75" customHeight="1" x14ac:dyDescent="0.25">
      <c r="A1" s="112" t="s">
        <v>78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AA1" s="36"/>
      <c r="AB1" s="36"/>
      <c r="AM1" s="33"/>
      <c r="AN1" s="33"/>
      <c r="AO1" s="33"/>
      <c r="AP1" s="33"/>
    </row>
    <row r="2" spans="1:42" ht="75" customHeight="1" thickBot="1" x14ac:dyDescent="0.3">
      <c r="A2" s="111" t="s">
        <v>390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AB2" s="36"/>
      <c r="AM2" s="33"/>
      <c r="AN2" s="33"/>
      <c r="AO2" s="33"/>
      <c r="AP2" s="33"/>
    </row>
    <row r="3" spans="1:42" ht="75" customHeight="1" thickTop="1" thickBot="1" x14ac:dyDescent="0.3">
      <c r="A3" s="37" t="s">
        <v>79</v>
      </c>
      <c r="B3" s="38" t="s">
        <v>80</v>
      </c>
      <c r="C3" s="38" t="s">
        <v>81</v>
      </c>
      <c r="D3" s="39" t="s">
        <v>82</v>
      </c>
      <c r="E3" s="38" t="s">
        <v>83</v>
      </c>
      <c r="F3" s="40" t="s">
        <v>84</v>
      </c>
      <c r="G3" s="40" t="s">
        <v>397</v>
      </c>
      <c r="H3" s="40" t="s">
        <v>392</v>
      </c>
      <c r="I3" s="40" t="s">
        <v>393</v>
      </c>
      <c r="J3" s="40" t="s">
        <v>394</v>
      </c>
      <c r="K3" s="40" t="s">
        <v>395</v>
      </c>
      <c r="W3" s="36"/>
      <c r="AB3" s="36"/>
      <c r="AM3" s="33"/>
      <c r="AN3" s="33"/>
      <c r="AO3" s="33"/>
      <c r="AP3" s="33"/>
    </row>
    <row r="4" spans="1:42" ht="75" customHeight="1" thickTop="1" thickBot="1" x14ac:dyDescent="0.3">
      <c r="A4" s="37">
        <v>701</v>
      </c>
      <c r="B4" s="41">
        <v>28</v>
      </c>
      <c r="C4" s="41"/>
      <c r="D4" s="41">
        <f t="shared" ref="D4:D24" si="0">B4-C4-E4-F4</f>
        <v>25</v>
      </c>
      <c r="E4" s="40">
        <v>3</v>
      </c>
      <c r="F4" s="41"/>
      <c r="G4" s="41" t="s">
        <v>85</v>
      </c>
      <c r="H4" s="41" t="s">
        <v>85</v>
      </c>
      <c r="I4" s="41" t="s">
        <v>85</v>
      </c>
      <c r="J4" s="41" t="s">
        <v>85</v>
      </c>
      <c r="K4" s="41" t="s">
        <v>85</v>
      </c>
      <c r="W4" s="36"/>
    </row>
    <row r="5" spans="1:42" ht="75" customHeight="1" thickTop="1" thickBot="1" x14ac:dyDescent="0.3">
      <c r="A5" s="37">
        <v>702</v>
      </c>
      <c r="B5" s="42">
        <v>28</v>
      </c>
      <c r="C5" s="41"/>
      <c r="D5" s="41">
        <f t="shared" si="0"/>
        <v>23</v>
      </c>
      <c r="E5" s="40">
        <v>5</v>
      </c>
      <c r="F5" s="41"/>
      <c r="G5" s="41" t="s">
        <v>89</v>
      </c>
      <c r="H5" s="41" t="s">
        <v>87</v>
      </c>
      <c r="I5" s="41" t="s">
        <v>89</v>
      </c>
      <c r="J5" s="41" t="s">
        <v>87</v>
      </c>
      <c r="K5" s="41" t="s">
        <v>86</v>
      </c>
      <c r="W5" s="36"/>
    </row>
    <row r="6" spans="1:42" ht="75" customHeight="1" thickTop="1" thickBot="1" x14ac:dyDescent="0.3">
      <c r="A6" s="37">
        <v>703</v>
      </c>
      <c r="B6" s="42">
        <v>28</v>
      </c>
      <c r="C6" s="41"/>
      <c r="D6" s="41">
        <f t="shared" si="0"/>
        <v>26</v>
      </c>
      <c r="E6" s="40">
        <v>1</v>
      </c>
      <c r="F6" s="41">
        <v>1</v>
      </c>
      <c r="G6" s="41" t="s">
        <v>85</v>
      </c>
      <c r="H6" s="41" t="s">
        <v>85</v>
      </c>
      <c r="I6" s="41" t="s">
        <v>85</v>
      </c>
      <c r="J6" s="41" t="s">
        <v>85</v>
      </c>
      <c r="K6" s="41" t="s">
        <v>85</v>
      </c>
      <c r="W6" s="36"/>
    </row>
    <row r="7" spans="1:42" ht="75" customHeight="1" thickTop="1" thickBot="1" x14ac:dyDescent="0.3">
      <c r="A7" s="37">
        <v>704</v>
      </c>
      <c r="B7" s="42">
        <v>29</v>
      </c>
      <c r="C7" s="41"/>
      <c r="D7" s="41">
        <f t="shared" si="0"/>
        <v>26</v>
      </c>
      <c r="E7" s="40">
        <v>3</v>
      </c>
      <c r="F7" s="41"/>
      <c r="G7" s="41" t="s">
        <v>85</v>
      </c>
      <c r="H7" s="41" t="s">
        <v>88</v>
      </c>
      <c r="I7" s="41" t="s">
        <v>85</v>
      </c>
      <c r="J7" s="41" t="s">
        <v>88</v>
      </c>
      <c r="K7" s="41" t="s">
        <v>85</v>
      </c>
      <c r="W7" s="36"/>
    </row>
    <row r="8" spans="1:42" ht="75" customHeight="1" thickTop="1" thickBot="1" x14ac:dyDescent="0.3">
      <c r="A8" s="37">
        <v>705</v>
      </c>
      <c r="B8" s="42">
        <v>28</v>
      </c>
      <c r="C8" s="41"/>
      <c r="D8" s="41">
        <f t="shared" si="0"/>
        <v>28</v>
      </c>
      <c r="E8" s="40"/>
      <c r="F8" s="41"/>
      <c r="G8" s="41" t="s">
        <v>87</v>
      </c>
      <c r="H8" s="41" t="s">
        <v>85</v>
      </c>
      <c r="I8" s="41" t="s">
        <v>87</v>
      </c>
      <c r="J8" s="41" t="s">
        <v>87</v>
      </c>
      <c r="K8" s="41" t="s">
        <v>85</v>
      </c>
      <c r="W8" s="36"/>
    </row>
    <row r="9" spans="1:42" ht="75" customHeight="1" thickTop="1" thickBot="1" x14ac:dyDescent="0.3">
      <c r="A9" s="37">
        <v>706</v>
      </c>
      <c r="B9" s="42">
        <v>28</v>
      </c>
      <c r="C9" s="41"/>
      <c r="D9" s="41">
        <f t="shared" si="0"/>
        <v>24</v>
      </c>
      <c r="E9" s="40">
        <v>4</v>
      </c>
      <c r="F9" s="41"/>
      <c r="G9" s="41" t="s">
        <v>85</v>
      </c>
      <c r="H9" s="41" t="s">
        <v>85</v>
      </c>
      <c r="I9" s="41" t="s">
        <v>85</v>
      </c>
      <c r="J9" s="41" t="s">
        <v>85</v>
      </c>
      <c r="K9" s="41" t="s">
        <v>85</v>
      </c>
      <c r="W9" s="36"/>
    </row>
    <row r="10" spans="1:42" ht="75" customHeight="1" thickTop="1" thickBot="1" x14ac:dyDescent="0.3">
      <c r="A10" s="37">
        <v>707</v>
      </c>
      <c r="B10" s="41">
        <v>27</v>
      </c>
      <c r="C10" s="41"/>
      <c r="D10" s="41">
        <f t="shared" si="0"/>
        <v>26</v>
      </c>
      <c r="E10" s="40"/>
      <c r="F10" s="41">
        <v>1</v>
      </c>
      <c r="G10" s="41" t="s">
        <v>86</v>
      </c>
      <c r="H10" s="41" t="s">
        <v>87</v>
      </c>
      <c r="I10" s="41" t="s">
        <v>85</v>
      </c>
      <c r="J10" s="41" t="s">
        <v>89</v>
      </c>
      <c r="K10" s="41" t="s">
        <v>86</v>
      </c>
      <c r="W10" s="36"/>
    </row>
    <row r="11" spans="1:42" ht="75" customHeight="1" thickTop="1" thickBot="1" x14ac:dyDescent="0.3">
      <c r="A11" s="37">
        <v>708</v>
      </c>
      <c r="B11" s="41">
        <v>28</v>
      </c>
      <c r="C11" s="41"/>
      <c r="D11" s="41">
        <f t="shared" si="0"/>
        <v>27</v>
      </c>
      <c r="E11" s="43">
        <v>1</v>
      </c>
      <c r="F11" s="41"/>
      <c r="G11" s="41" t="s">
        <v>85</v>
      </c>
      <c r="H11" s="41" t="s">
        <v>89</v>
      </c>
      <c r="I11" s="41" t="s">
        <v>86</v>
      </c>
      <c r="J11" s="41" t="s">
        <v>87</v>
      </c>
      <c r="K11" s="41" t="s">
        <v>85</v>
      </c>
      <c r="W11" s="36"/>
    </row>
    <row r="12" spans="1:42" ht="75" customHeight="1" thickTop="1" thickBot="1" x14ac:dyDescent="0.3">
      <c r="A12" s="37">
        <v>709</v>
      </c>
      <c r="B12" s="41">
        <v>28</v>
      </c>
      <c r="C12" s="41"/>
      <c r="D12" s="41">
        <f t="shared" si="0"/>
        <v>26</v>
      </c>
      <c r="E12" s="40">
        <v>2</v>
      </c>
      <c r="F12" s="41"/>
      <c r="G12" s="41" t="s">
        <v>85</v>
      </c>
      <c r="H12" s="41" t="s">
        <v>87</v>
      </c>
      <c r="I12" s="41" t="s">
        <v>89</v>
      </c>
      <c r="J12" s="41" t="s">
        <v>85</v>
      </c>
      <c r="K12" s="41" t="s">
        <v>87</v>
      </c>
      <c r="W12" s="36"/>
    </row>
    <row r="13" spans="1:42" ht="75" customHeight="1" thickTop="1" thickBot="1" x14ac:dyDescent="0.3">
      <c r="A13" s="37">
        <v>710</v>
      </c>
      <c r="B13" s="41">
        <v>28</v>
      </c>
      <c r="C13" s="41"/>
      <c r="D13" s="41">
        <f t="shared" si="0"/>
        <v>25</v>
      </c>
      <c r="E13" s="40">
        <v>3</v>
      </c>
      <c r="F13" s="41"/>
      <c r="G13" s="41" t="s">
        <v>87</v>
      </c>
      <c r="H13" s="41" t="s">
        <v>86</v>
      </c>
      <c r="I13" s="41" t="s">
        <v>85</v>
      </c>
      <c r="J13" s="41" t="s">
        <v>87</v>
      </c>
      <c r="K13" s="41" t="s">
        <v>89</v>
      </c>
      <c r="W13" s="36"/>
    </row>
    <row r="14" spans="1:42" ht="75" customHeight="1" thickTop="1" thickBot="1" x14ac:dyDescent="0.3">
      <c r="A14" s="37">
        <v>711</v>
      </c>
      <c r="B14" s="41">
        <v>28</v>
      </c>
      <c r="C14" s="41"/>
      <c r="D14" s="41">
        <f t="shared" si="0"/>
        <v>25</v>
      </c>
      <c r="E14" s="40">
        <v>3</v>
      </c>
      <c r="F14" s="41"/>
      <c r="G14" s="41" t="s">
        <v>87</v>
      </c>
      <c r="H14" s="41" t="s">
        <v>89</v>
      </c>
      <c r="I14" s="41" t="s">
        <v>87</v>
      </c>
      <c r="J14" s="41" t="s">
        <v>89</v>
      </c>
      <c r="K14" s="41" t="s">
        <v>87</v>
      </c>
      <c r="W14" s="36"/>
    </row>
    <row r="15" spans="1:42" ht="75" customHeight="1" thickTop="1" thickBot="1" x14ac:dyDescent="0.3">
      <c r="A15" s="37">
        <v>712</v>
      </c>
      <c r="B15" s="41">
        <v>28</v>
      </c>
      <c r="C15" s="41"/>
      <c r="D15" s="41">
        <f t="shared" si="0"/>
        <v>26</v>
      </c>
      <c r="E15" s="40">
        <v>2</v>
      </c>
      <c r="F15" s="41"/>
      <c r="G15" s="41" t="s">
        <v>87</v>
      </c>
      <c r="H15" s="41" t="s">
        <v>89</v>
      </c>
      <c r="I15" s="41" t="s">
        <v>87</v>
      </c>
      <c r="J15" s="41" t="s">
        <v>89</v>
      </c>
      <c r="K15" s="41" t="s">
        <v>87</v>
      </c>
      <c r="W15" s="36"/>
    </row>
    <row r="16" spans="1:42" ht="75" customHeight="1" thickTop="1" thickBot="1" x14ac:dyDescent="0.3">
      <c r="A16" s="37">
        <v>713</v>
      </c>
      <c r="B16" s="41">
        <v>28</v>
      </c>
      <c r="C16" s="41">
        <v>1</v>
      </c>
      <c r="D16" s="41">
        <f t="shared" si="0"/>
        <v>22</v>
      </c>
      <c r="E16" s="40">
        <v>4</v>
      </c>
      <c r="F16" s="41">
        <v>1</v>
      </c>
      <c r="G16" s="41" t="s">
        <v>86</v>
      </c>
      <c r="H16" s="41" t="s">
        <v>86</v>
      </c>
      <c r="I16" s="41" t="s">
        <v>89</v>
      </c>
      <c r="J16" s="41" t="s">
        <v>85</v>
      </c>
      <c r="K16" s="41" t="s">
        <v>87</v>
      </c>
      <c r="W16" s="36"/>
    </row>
    <row r="17" spans="1:42" ht="75" customHeight="1" thickTop="1" thickBot="1" x14ac:dyDescent="0.3">
      <c r="A17" s="37">
        <v>714</v>
      </c>
      <c r="B17" s="42">
        <v>28</v>
      </c>
      <c r="C17" s="41"/>
      <c r="D17" s="41">
        <f t="shared" si="0"/>
        <v>24</v>
      </c>
      <c r="E17" s="40">
        <v>3</v>
      </c>
      <c r="F17" s="41">
        <v>1</v>
      </c>
      <c r="G17" s="41" t="s">
        <v>89</v>
      </c>
      <c r="H17" s="41" t="s">
        <v>85</v>
      </c>
      <c r="I17" s="41" t="s">
        <v>87</v>
      </c>
      <c r="J17" s="41" t="s">
        <v>404</v>
      </c>
      <c r="K17" s="41" t="s">
        <v>87</v>
      </c>
      <c r="W17" s="36"/>
    </row>
    <row r="18" spans="1:42" ht="75" customHeight="1" thickTop="1" thickBot="1" x14ac:dyDescent="0.3">
      <c r="A18" s="37">
        <v>715</v>
      </c>
      <c r="B18" s="42">
        <v>27</v>
      </c>
      <c r="C18" s="41"/>
      <c r="D18" s="41">
        <f t="shared" si="0"/>
        <v>27</v>
      </c>
      <c r="E18" s="43"/>
      <c r="F18" s="41"/>
      <c r="G18" s="41" t="s">
        <v>86</v>
      </c>
      <c r="H18" s="41" t="s">
        <v>85</v>
      </c>
      <c r="I18" s="41" t="s">
        <v>86</v>
      </c>
      <c r="J18" s="41" t="s">
        <v>85</v>
      </c>
      <c r="K18" s="41" t="s">
        <v>86</v>
      </c>
      <c r="W18" s="36"/>
    </row>
    <row r="19" spans="1:42" ht="75" customHeight="1" thickTop="1" thickBot="1" x14ac:dyDescent="0.3">
      <c r="A19" s="37">
        <v>716</v>
      </c>
      <c r="B19" s="41">
        <v>28</v>
      </c>
      <c r="C19" s="41"/>
      <c r="D19" s="41">
        <f t="shared" si="0"/>
        <v>25</v>
      </c>
      <c r="E19" s="43">
        <v>3</v>
      </c>
      <c r="F19" s="41"/>
      <c r="G19" s="41" t="s">
        <v>85</v>
      </c>
      <c r="H19" s="41" t="s">
        <v>85</v>
      </c>
      <c r="I19" s="41" t="s">
        <v>85</v>
      </c>
      <c r="J19" s="41" t="s">
        <v>85</v>
      </c>
      <c r="K19" s="41" t="s">
        <v>85</v>
      </c>
      <c r="N19" s="36" t="s">
        <v>43</v>
      </c>
      <c r="O19" s="36" t="s">
        <v>46</v>
      </c>
      <c r="P19" s="36" t="s">
        <v>49</v>
      </c>
      <c r="Q19" s="36" t="s">
        <v>51</v>
      </c>
      <c r="R19" s="36" t="s">
        <v>54</v>
      </c>
      <c r="W19" s="36"/>
      <c r="X19" s="36"/>
      <c r="Y19" s="36"/>
      <c r="Z19" s="36"/>
      <c r="AB19" s="36"/>
      <c r="AP19" s="33"/>
    </row>
    <row r="20" spans="1:42" ht="75" customHeight="1" thickTop="1" thickBot="1" x14ac:dyDescent="0.3">
      <c r="A20" s="37">
        <v>717</v>
      </c>
      <c r="B20" s="41">
        <v>28</v>
      </c>
      <c r="C20" s="41"/>
      <c r="D20" s="41">
        <f t="shared" si="0"/>
        <v>28</v>
      </c>
      <c r="E20" s="43"/>
      <c r="F20" s="41"/>
      <c r="G20" s="44" t="s">
        <v>85</v>
      </c>
      <c r="H20" s="44" t="s">
        <v>87</v>
      </c>
      <c r="I20" s="44" t="s">
        <v>85</v>
      </c>
      <c r="J20" s="44" t="s">
        <v>87</v>
      </c>
      <c r="K20" s="44" t="s">
        <v>85</v>
      </c>
      <c r="L20" s="45" t="s">
        <v>86</v>
      </c>
      <c r="M20" s="36">
        <f>SUM(N20:S20)</f>
        <v>13</v>
      </c>
      <c r="N20" s="36">
        <v>3</v>
      </c>
      <c r="O20" s="36">
        <v>2</v>
      </c>
      <c r="P20" s="46">
        <v>3</v>
      </c>
      <c r="Q20" s="46">
        <v>1</v>
      </c>
      <c r="R20" s="46">
        <v>4</v>
      </c>
      <c r="S20" s="46"/>
      <c r="T20" s="46"/>
      <c r="U20" s="46"/>
      <c r="V20" s="46"/>
      <c r="W20" s="46"/>
      <c r="X20" s="46"/>
      <c r="Y20" s="46"/>
      <c r="Z20" s="46"/>
      <c r="AA20" s="46"/>
    </row>
    <row r="21" spans="1:42" ht="75" customHeight="1" thickTop="1" thickBot="1" x14ac:dyDescent="0.3">
      <c r="A21" s="37">
        <v>718</v>
      </c>
      <c r="B21" s="41">
        <v>28</v>
      </c>
      <c r="C21" s="41"/>
      <c r="D21" s="41">
        <f t="shared" si="0"/>
        <v>28</v>
      </c>
      <c r="E21" s="40"/>
      <c r="F21" s="41"/>
      <c r="G21" s="41" t="s">
        <v>407</v>
      </c>
      <c r="H21" s="41" t="s">
        <v>408</v>
      </c>
      <c r="I21" s="41" t="s">
        <v>89</v>
      </c>
      <c r="J21" s="41" t="s">
        <v>87</v>
      </c>
      <c r="K21" s="41" t="s">
        <v>86</v>
      </c>
      <c r="L21" s="46" t="s">
        <v>87</v>
      </c>
      <c r="M21" s="36">
        <f t="shared" ref="M21:M24" si="1">SUM(N21:S21)</f>
        <v>29</v>
      </c>
      <c r="N21" s="36">
        <v>6</v>
      </c>
      <c r="O21" s="36">
        <v>6</v>
      </c>
      <c r="P21" s="46">
        <v>5</v>
      </c>
      <c r="Q21" s="46">
        <v>7</v>
      </c>
      <c r="R21" s="46">
        <v>5</v>
      </c>
      <c r="S21" s="46"/>
      <c r="T21" s="46"/>
      <c r="U21" s="46"/>
      <c r="V21" s="46"/>
      <c r="W21" s="46"/>
      <c r="X21" s="46"/>
      <c r="Y21" s="46"/>
      <c r="Z21" s="46"/>
      <c r="AA21" s="46"/>
      <c r="AB21" s="36"/>
    </row>
    <row r="22" spans="1:42" ht="75" customHeight="1" thickTop="1" thickBot="1" x14ac:dyDescent="0.3">
      <c r="A22" s="37">
        <v>719</v>
      </c>
      <c r="B22" s="42">
        <v>28</v>
      </c>
      <c r="C22" s="41"/>
      <c r="D22" s="41">
        <f t="shared" si="0"/>
        <v>25</v>
      </c>
      <c r="E22" s="40">
        <v>2</v>
      </c>
      <c r="F22" s="41">
        <v>1</v>
      </c>
      <c r="G22" s="41" t="s">
        <v>89</v>
      </c>
      <c r="H22" s="41" t="s">
        <v>88</v>
      </c>
      <c r="I22" s="41" t="s">
        <v>89</v>
      </c>
      <c r="J22" s="41" t="s">
        <v>89</v>
      </c>
      <c r="K22" s="41" t="s">
        <v>88</v>
      </c>
      <c r="L22" s="46" t="s">
        <v>85</v>
      </c>
      <c r="M22" s="36">
        <f t="shared" si="1"/>
        <v>44</v>
      </c>
      <c r="N22" s="36">
        <v>8</v>
      </c>
      <c r="O22" s="36">
        <v>10</v>
      </c>
      <c r="P22" s="46">
        <v>8</v>
      </c>
      <c r="Q22" s="46">
        <v>8</v>
      </c>
      <c r="R22" s="46">
        <v>10</v>
      </c>
      <c r="S22" s="46"/>
      <c r="T22" s="46"/>
      <c r="U22" s="46"/>
      <c r="V22" s="46"/>
      <c r="W22" s="46"/>
      <c r="X22" s="46"/>
      <c r="Y22" s="46"/>
      <c r="Z22" s="46"/>
      <c r="AA22" s="36"/>
      <c r="AB22" s="46"/>
      <c r="AC22" s="46"/>
    </row>
    <row r="23" spans="1:42" ht="75" customHeight="1" thickTop="1" thickBot="1" x14ac:dyDescent="0.3">
      <c r="A23" s="37">
        <v>720</v>
      </c>
      <c r="B23" s="42">
        <v>23</v>
      </c>
      <c r="C23" s="41"/>
      <c r="D23" s="41">
        <f t="shared" si="0"/>
        <v>21</v>
      </c>
      <c r="E23" s="40">
        <v>2</v>
      </c>
      <c r="F23" s="41"/>
      <c r="G23" s="41" t="s">
        <v>87</v>
      </c>
      <c r="H23" s="41" t="s">
        <v>88</v>
      </c>
      <c r="I23" s="41" t="s">
        <v>86</v>
      </c>
      <c r="J23" s="41" t="s">
        <v>89</v>
      </c>
      <c r="K23" s="41" t="s">
        <v>89</v>
      </c>
      <c r="L23" s="46" t="s">
        <v>90</v>
      </c>
      <c r="M23" s="36">
        <f t="shared" si="1"/>
        <v>19</v>
      </c>
      <c r="N23" s="36">
        <v>4</v>
      </c>
      <c r="O23" s="36">
        <v>3</v>
      </c>
      <c r="P23" s="46">
        <v>5</v>
      </c>
      <c r="Q23" s="46">
        <v>5</v>
      </c>
      <c r="R23" s="46">
        <v>2</v>
      </c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</row>
    <row r="24" spans="1:42" ht="75" customHeight="1" thickTop="1" thickBot="1" x14ac:dyDescent="0.3">
      <c r="A24" s="37">
        <v>721</v>
      </c>
      <c r="B24" s="42">
        <v>26</v>
      </c>
      <c r="C24" s="41"/>
      <c r="D24" s="41">
        <f t="shared" si="0"/>
        <v>22</v>
      </c>
      <c r="E24" s="43">
        <v>4</v>
      </c>
      <c r="F24" s="41"/>
      <c r="G24" s="41" t="s">
        <v>87</v>
      </c>
      <c r="H24" s="41" t="s">
        <v>87</v>
      </c>
      <c r="I24" s="41" t="s">
        <v>87</v>
      </c>
      <c r="J24" s="41" t="s">
        <v>87</v>
      </c>
      <c r="K24" s="41" t="s">
        <v>85</v>
      </c>
      <c r="L24" s="36">
        <v>21</v>
      </c>
      <c r="M24" s="36">
        <f t="shared" si="1"/>
        <v>105</v>
      </c>
      <c r="N24" s="36">
        <f t="shared" ref="N24:S24" si="2">SUM(N20:N23)</f>
        <v>21</v>
      </c>
      <c r="O24" s="36">
        <f t="shared" si="2"/>
        <v>21</v>
      </c>
      <c r="P24" s="36">
        <f t="shared" si="2"/>
        <v>21</v>
      </c>
      <c r="Q24" s="36">
        <f t="shared" si="2"/>
        <v>21</v>
      </c>
      <c r="R24" s="36">
        <f t="shared" si="2"/>
        <v>21</v>
      </c>
      <c r="S24" s="36">
        <f t="shared" si="2"/>
        <v>0</v>
      </c>
      <c r="T24" s="46"/>
      <c r="U24" s="46"/>
      <c r="V24" s="46"/>
      <c r="W24" s="46"/>
      <c r="X24" s="46"/>
      <c r="Y24" s="36"/>
      <c r="Z24" s="36"/>
      <c r="AA24" s="36"/>
      <c r="AB24" s="46"/>
      <c r="AC24" s="46"/>
    </row>
    <row r="25" spans="1:42" ht="75" customHeight="1" thickTop="1" x14ac:dyDescent="0.25">
      <c r="A25" s="47" t="s">
        <v>76</v>
      </c>
      <c r="B25" s="48">
        <f>SUM(B4:B24)</f>
        <v>580</v>
      </c>
      <c r="C25" s="48">
        <f>SUM(C4:C24)</f>
        <v>1</v>
      </c>
      <c r="D25" s="48">
        <f>SUM(D4:D24)</f>
        <v>529</v>
      </c>
      <c r="E25" s="48">
        <f>SUM(E4:E24)</f>
        <v>45</v>
      </c>
      <c r="F25" s="48">
        <f>SUM(F4:F24)</f>
        <v>5</v>
      </c>
      <c r="G25" s="48"/>
      <c r="H25" s="48"/>
      <c r="I25" s="48"/>
      <c r="J25" s="48"/>
      <c r="K25" s="48"/>
      <c r="W25" s="36"/>
      <c r="AB25" s="46"/>
      <c r="AC25" s="46"/>
      <c r="AO25" s="33"/>
      <c r="AP25" s="33"/>
    </row>
    <row r="26" spans="1:42" ht="75" customHeight="1" x14ac:dyDescent="0.25">
      <c r="A26" s="112" t="s">
        <v>78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</row>
    <row r="27" spans="1:42" ht="75" customHeight="1" thickBot="1" x14ac:dyDescent="0.3">
      <c r="A27" s="111" t="s">
        <v>389</v>
      </c>
      <c r="B27" s="111"/>
      <c r="C27" s="111"/>
      <c r="D27" s="111"/>
      <c r="E27" s="111"/>
      <c r="F27" s="111"/>
      <c r="G27" s="111"/>
      <c r="H27" s="111"/>
      <c r="I27" s="111"/>
      <c r="J27" s="111"/>
      <c r="K27" s="111"/>
    </row>
    <row r="28" spans="1:42" ht="75" customHeight="1" thickTop="1" thickBot="1" x14ac:dyDescent="0.3">
      <c r="A28" s="37" t="s">
        <v>79</v>
      </c>
      <c r="B28" s="38" t="s">
        <v>80</v>
      </c>
      <c r="C28" s="38" t="s">
        <v>81</v>
      </c>
      <c r="D28" s="39" t="s">
        <v>82</v>
      </c>
      <c r="E28" s="38" t="s">
        <v>83</v>
      </c>
      <c r="F28" s="40" t="s">
        <v>84</v>
      </c>
      <c r="G28" s="40" t="s">
        <v>396</v>
      </c>
      <c r="H28" s="40" t="s">
        <v>392</v>
      </c>
      <c r="I28" s="40" t="s">
        <v>393</v>
      </c>
      <c r="J28" s="40" t="s">
        <v>394</v>
      </c>
      <c r="K28" s="40" t="s">
        <v>395</v>
      </c>
      <c r="W28" s="36"/>
    </row>
    <row r="29" spans="1:42" ht="75" customHeight="1" thickTop="1" thickBot="1" x14ac:dyDescent="0.3">
      <c r="A29" s="37">
        <v>801</v>
      </c>
      <c r="B29" s="41">
        <v>27</v>
      </c>
      <c r="C29" s="41"/>
      <c r="D29" s="41">
        <f t="shared" ref="D29:D46" si="3">B29-C29-E29-F29</f>
        <v>21</v>
      </c>
      <c r="E29" s="43">
        <v>6</v>
      </c>
      <c r="F29" s="41"/>
      <c r="G29" s="41" t="s">
        <v>85</v>
      </c>
      <c r="H29" s="41" t="s">
        <v>89</v>
      </c>
      <c r="I29" s="41" t="s">
        <v>85</v>
      </c>
      <c r="J29" s="41" t="s">
        <v>89</v>
      </c>
      <c r="K29" s="41" t="s">
        <v>85</v>
      </c>
      <c r="W29" s="36"/>
    </row>
    <row r="30" spans="1:42" ht="75" customHeight="1" thickTop="1" thickBot="1" x14ac:dyDescent="0.3">
      <c r="A30" s="37">
        <v>802</v>
      </c>
      <c r="B30" s="41">
        <v>28</v>
      </c>
      <c r="C30" s="41"/>
      <c r="D30" s="41">
        <f t="shared" si="3"/>
        <v>27</v>
      </c>
      <c r="E30" s="40"/>
      <c r="F30" s="41">
        <v>1</v>
      </c>
      <c r="G30" s="41" t="s">
        <v>86</v>
      </c>
      <c r="H30" s="41" t="s">
        <v>87</v>
      </c>
      <c r="I30" s="41" t="s">
        <v>88</v>
      </c>
      <c r="J30" s="41" t="s">
        <v>89</v>
      </c>
      <c r="K30" s="41" t="s">
        <v>87</v>
      </c>
      <c r="W30" s="36"/>
    </row>
    <row r="31" spans="1:42" ht="75" customHeight="1" thickTop="1" thickBot="1" x14ac:dyDescent="0.3">
      <c r="A31" s="37">
        <v>803</v>
      </c>
      <c r="B31" s="41">
        <v>28</v>
      </c>
      <c r="C31" s="41"/>
      <c r="D31" s="41">
        <f t="shared" si="3"/>
        <v>25</v>
      </c>
      <c r="E31" s="43">
        <v>2</v>
      </c>
      <c r="F31" s="41">
        <v>1</v>
      </c>
      <c r="G31" s="41" t="s">
        <v>89</v>
      </c>
      <c r="H31" s="41" t="s">
        <v>85</v>
      </c>
      <c r="I31" s="41" t="s">
        <v>89</v>
      </c>
      <c r="J31" s="41" t="s">
        <v>85</v>
      </c>
      <c r="K31" s="41" t="s">
        <v>89</v>
      </c>
      <c r="W31" s="36"/>
    </row>
    <row r="32" spans="1:42" ht="75" customHeight="1" thickTop="1" thickBot="1" x14ac:dyDescent="0.3">
      <c r="A32" s="37">
        <v>804</v>
      </c>
      <c r="B32" s="41">
        <v>29</v>
      </c>
      <c r="C32" s="41"/>
      <c r="D32" s="41">
        <f t="shared" si="3"/>
        <v>27</v>
      </c>
      <c r="E32" s="43">
        <v>1</v>
      </c>
      <c r="F32" s="41">
        <v>1</v>
      </c>
      <c r="G32" s="41" t="s">
        <v>87</v>
      </c>
      <c r="H32" s="41" t="s">
        <v>88</v>
      </c>
      <c r="I32" s="41" t="s">
        <v>87</v>
      </c>
      <c r="J32" s="41" t="s">
        <v>88</v>
      </c>
      <c r="K32" s="41" t="s">
        <v>88</v>
      </c>
      <c r="W32" s="36"/>
    </row>
    <row r="33" spans="1:42" ht="75" customHeight="1" thickTop="1" thickBot="1" x14ac:dyDescent="0.3">
      <c r="A33" s="37">
        <v>805</v>
      </c>
      <c r="B33" s="42">
        <v>29</v>
      </c>
      <c r="C33" s="41"/>
      <c r="D33" s="41">
        <f t="shared" si="3"/>
        <v>26</v>
      </c>
      <c r="E33" s="43">
        <v>3</v>
      </c>
      <c r="F33" s="41"/>
      <c r="G33" s="41" t="s">
        <v>87</v>
      </c>
      <c r="H33" s="41" t="s">
        <v>89</v>
      </c>
      <c r="I33" s="41" t="s">
        <v>86</v>
      </c>
      <c r="J33" s="41" t="s">
        <v>87</v>
      </c>
      <c r="K33" s="41" t="s">
        <v>89</v>
      </c>
      <c r="W33" s="36"/>
    </row>
    <row r="34" spans="1:42" ht="75" customHeight="1" thickTop="1" thickBot="1" x14ac:dyDescent="0.3">
      <c r="A34" s="37">
        <v>806</v>
      </c>
      <c r="B34" s="41">
        <v>29</v>
      </c>
      <c r="C34" s="41"/>
      <c r="D34" s="41">
        <f t="shared" si="3"/>
        <v>25</v>
      </c>
      <c r="E34" s="40">
        <v>3</v>
      </c>
      <c r="F34" s="41">
        <v>1</v>
      </c>
      <c r="G34" s="41" t="s">
        <v>87</v>
      </c>
      <c r="H34" s="41" t="s">
        <v>89</v>
      </c>
      <c r="I34" s="41" t="s">
        <v>86</v>
      </c>
      <c r="J34" s="41" t="s">
        <v>87</v>
      </c>
      <c r="K34" s="41" t="s">
        <v>89</v>
      </c>
      <c r="W34" s="36"/>
    </row>
    <row r="35" spans="1:42" ht="75" customHeight="1" thickTop="1" thickBot="1" x14ac:dyDescent="0.3">
      <c r="A35" s="37">
        <v>807</v>
      </c>
      <c r="B35" s="42">
        <v>30</v>
      </c>
      <c r="C35" s="41">
        <v>1</v>
      </c>
      <c r="D35" s="41">
        <f t="shared" si="3"/>
        <v>26</v>
      </c>
      <c r="E35" s="40">
        <v>1</v>
      </c>
      <c r="F35" s="41">
        <v>2</v>
      </c>
      <c r="G35" s="41" t="s">
        <v>87</v>
      </c>
      <c r="H35" s="41" t="s">
        <v>87</v>
      </c>
      <c r="I35" s="41" t="s">
        <v>85</v>
      </c>
      <c r="J35" s="41" t="s">
        <v>85</v>
      </c>
      <c r="K35" s="41" t="s">
        <v>87</v>
      </c>
      <c r="W35" s="36"/>
    </row>
    <row r="36" spans="1:42" ht="75" customHeight="1" thickTop="1" thickBot="1" x14ac:dyDescent="0.3">
      <c r="A36" s="37">
        <v>808</v>
      </c>
      <c r="B36" s="41">
        <v>29</v>
      </c>
      <c r="C36" s="41">
        <v>1</v>
      </c>
      <c r="D36" s="41">
        <f t="shared" si="3"/>
        <v>26</v>
      </c>
      <c r="E36" s="40">
        <v>2</v>
      </c>
      <c r="F36" s="41"/>
      <c r="G36" s="41" t="s">
        <v>85</v>
      </c>
      <c r="H36" s="41" t="s">
        <v>85</v>
      </c>
      <c r="I36" s="41" t="s">
        <v>85</v>
      </c>
      <c r="J36" s="41" t="s">
        <v>85</v>
      </c>
      <c r="K36" s="41" t="s">
        <v>85</v>
      </c>
      <c r="W36" s="36"/>
    </row>
    <row r="37" spans="1:42" ht="75" customHeight="1" thickTop="1" thickBot="1" x14ac:dyDescent="0.3">
      <c r="A37" s="37">
        <v>809</v>
      </c>
      <c r="B37" s="42">
        <v>29</v>
      </c>
      <c r="C37" s="41"/>
      <c r="D37" s="41">
        <f t="shared" si="3"/>
        <v>27</v>
      </c>
      <c r="E37" s="40">
        <v>2</v>
      </c>
      <c r="F37" s="41"/>
      <c r="G37" s="41" t="s">
        <v>407</v>
      </c>
      <c r="H37" s="41" t="s">
        <v>86</v>
      </c>
      <c r="I37" s="41" t="s">
        <v>407</v>
      </c>
      <c r="J37" s="41" t="s">
        <v>86</v>
      </c>
      <c r="K37" s="41" t="s">
        <v>407</v>
      </c>
      <c r="W37" s="36"/>
    </row>
    <row r="38" spans="1:42" ht="75" customHeight="1" thickTop="1" thickBot="1" x14ac:dyDescent="0.3">
      <c r="A38" s="37">
        <v>810</v>
      </c>
      <c r="B38" s="41">
        <v>28</v>
      </c>
      <c r="C38" s="41"/>
      <c r="D38" s="41">
        <f t="shared" si="3"/>
        <v>27</v>
      </c>
      <c r="E38" s="40">
        <v>1</v>
      </c>
      <c r="F38" s="41"/>
      <c r="G38" s="41" t="s">
        <v>85</v>
      </c>
      <c r="H38" s="41" t="s">
        <v>85</v>
      </c>
      <c r="I38" s="41" t="s">
        <v>85</v>
      </c>
      <c r="J38" s="41" t="s">
        <v>85</v>
      </c>
      <c r="K38" s="41" t="s">
        <v>85</v>
      </c>
      <c r="W38" s="36"/>
    </row>
    <row r="39" spans="1:42" ht="75" customHeight="1" thickTop="1" thickBot="1" x14ac:dyDescent="0.3">
      <c r="A39" s="37">
        <v>811</v>
      </c>
      <c r="B39" s="42">
        <v>25</v>
      </c>
      <c r="C39" s="41">
        <v>1</v>
      </c>
      <c r="D39" s="41">
        <f t="shared" si="3"/>
        <v>21</v>
      </c>
      <c r="E39" s="43">
        <v>2</v>
      </c>
      <c r="F39" s="41">
        <v>1</v>
      </c>
      <c r="G39" s="41" t="s">
        <v>87</v>
      </c>
      <c r="H39" s="41" t="s">
        <v>85</v>
      </c>
      <c r="I39" s="41" t="s">
        <v>89</v>
      </c>
      <c r="J39" s="41" t="s">
        <v>86</v>
      </c>
      <c r="K39" s="41" t="s">
        <v>87</v>
      </c>
      <c r="U39" s="33"/>
      <c r="V39" s="33"/>
      <c r="X39" s="36"/>
      <c r="Y39" s="36"/>
      <c r="AB39" s="36"/>
      <c r="AP39" s="33"/>
    </row>
    <row r="40" spans="1:42" ht="75" customHeight="1" thickTop="1" thickBot="1" x14ac:dyDescent="0.3">
      <c r="A40" s="37">
        <v>812</v>
      </c>
      <c r="B40" s="41">
        <v>29</v>
      </c>
      <c r="C40" s="41"/>
      <c r="D40" s="41">
        <f t="shared" si="3"/>
        <v>25</v>
      </c>
      <c r="E40" s="40">
        <v>4</v>
      </c>
      <c r="F40" s="41"/>
      <c r="G40" s="41" t="s">
        <v>85</v>
      </c>
      <c r="H40" s="41" t="s">
        <v>85</v>
      </c>
      <c r="I40" s="41" t="s">
        <v>85</v>
      </c>
      <c r="J40" s="41" t="s">
        <v>85</v>
      </c>
      <c r="K40" s="41" t="s">
        <v>85</v>
      </c>
      <c r="V40" s="33"/>
      <c r="Y40" s="36"/>
      <c r="Z40" s="36"/>
    </row>
    <row r="41" spans="1:42" ht="75" customHeight="1" thickTop="1" thickBot="1" x14ac:dyDescent="0.3">
      <c r="A41" s="37">
        <v>813</v>
      </c>
      <c r="B41" s="42">
        <v>29</v>
      </c>
      <c r="C41" s="41"/>
      <c r="D41" s="41">
        <f t="shared" si="3"/>
        <v>25</v>
      </c>
      <c r="E41" s="43">
        <v>3</v>
      </c>
      <c r="F41" s="41">
        <v>1</v>
      </c>
      <c r="G41" s="41" t="s">
        <v>86</v>
      </c>
      <c r="H41" s="41" t="s">
        <v>85</v>
      </c>
      <c r="I41" s="41" t="s">
        <v>86</v>
      </c>
      <c r="J41" s="41" t="s">
        <v>85</v>
      </c>
      <c r="K41" s="41" t="s">
        <v>86</v>
      </c>
      <c r="N41" s="36" t="s">
        <v>43</v>
      </c>
      <c r="O41" s="36" t="s">
        <v>46</v>
      </c>
      <c r="P41" s="36" t="s">
        <v>49</v>
      </c>
      <c r="Q41" s="36" t="s">
        <v>51</v>
      </c>
      <c r="R41" s="36" t="s">
        <v>54</v>
      </c>
      <c r="V41" s="33"/>
      <c r="Y41" s="36"/>
      <c r="Z41" s="36"/>
      <c r="AA41" s="36"/>
    </row>
    <row r="42" spans="1:42" ht="75" customHeight="1" thickTop="1" thickBot="1" x14ac:dyDescent="0.3">
      <c r="A42" s="37">
        <v>814</v>
      </c>
      <c r="B42" s="42">
        <v>27</v>
      </c>
      <c r="C42" s="41"/>
      <c r="D42" s="41">
        <f t="shared" si="3"/>
        <v>25</v>
      </c>
      <c r="E42" s="40">
        <v>2</v>
      </c>
      <c r="F42" s="41"/>
      <c r="G42" s="41" t="s">
        <v>86</v>
      </c>
      <c r="H42" s="41" t="s">
        <v>86</v>
      </c>
      <c r="I42" s="41" t="s">
        <v>86</v>
      </c>
      <c r="J42" s="41" t="s">
        <v>86</v>
      </c>
      <c r="K42" s="41" t="s">
        <v>86</v>
      </c>
      <c r="L42" s="45" t="s">
        <v>86</v>
      </c>
      <c r="M42" s="36">
        <f>SUM(N42:S42)</f>
        <v>21</v>
      </c>
      <c r="N42" s="46">
        <v>5</v>
      </c>
      <c r="O42" s="46">
        <v>3</v>
      </c>
      <c r="P42" s="46">
        <v>5</v>
      </c>
      <c r="Q42" s="46">
        <v>4</v>
      </c>
      <c r="R42" s="46">
        <v>4</v>
      </c>
      <c r="S42" s="46"/>
      <c r="T42" s="46"/>
      <c r="V42" s="33"/>
      <c r="Y42" s="36"/>
      <c r="Z42" s="36"/>
      <c r="AA42" s="36"/>
    </row>
    <row r="43" spans="1:42" ht="75" customHeight="1" thickTop="1" thickBot="1" x14ac:dyDescent="0.3">
      <c r="A43" s="37">
        <v>815</v>
      </c>
      <c r="B43" s="41">
        <v>29</v>
      </c>
      <c r="C43" s="41"/>
      <c r="D43" s="41">
        <f t="shared" si="3"/>
        <v>27</v>
      </c>
      <c r="E43" s="40">
        <v>2</v>
      </c>
      <c r="F43" s="41"/>
      <c r="G43" s="41" t="s">
        <v>86</v>
      </c>
      <c r="H43" s="41" t="s">
        <v>85</v>
      </c>
      <c r="I43" s="41" t="s">
        <v>89</v>
      </c>
      <c r="J43" s="41" t="s">
        <v>88</v>
      </c>
      <c r="K43" s="41" t="s">
        <v>86</v>
      </c>
      <c r="L43" s="46" t="s">
        <v>87</v>
      </c>
      <c r="M43" s="36">
        <f t="shared" ref="M43:M46" si="4">SUM(N43:S43)</f>
        <v>19</v>
      </c>
      <c r="N43" s="46">
        <v>7</v>
      </c>
      <c r="O43" s="46">
        <v>2</v>
      </c>
      <c r="P43" s="46">
        <v>3</v>
      </c>
      <c r="Q43" s="46">
        <v>2</v>
      </c>
      <c r="R43" s="46">
        <v>5</v>
      </c>
      <c r="S43" s="46"/>
      <c r="T43" s="46"/>
      <c r="V43" s="33"/>
      <c r="Y43" s="36"/>
      <c r="Z43" s="36"/>
      <c r="AA43" s="36"/>
      <c r="AB43" s="36"/>
      <c r="AO43" s="33"/>
      <c r="AP43" s="33"/>
    </row>
    <row r="44" spans="1:42" ht="75" customHeight="1" thickTop="1" thickBot="1" x14ac:dyDescent="0.3">
      <c r="A44" s="37">
        <v>816</v>
      </c>
      <c r="B44" s="41">
        <v>28</v>
      </c>
      <c r="C44" s="41"/>
      <c r="D44" s="41">
        <f t="shared" si="3"/>
        <v>27</v>
      </c>
      <c r="E44" s="40">
        <v>1</v>
      </c>
      <c r="F44" s="41"/>
      <c r="G44" s="41" t="s">
        <v>86</v>
      </c>
      <c r="H44" s="41" t="s">
        <v>86</v>
      </c>
      <c r="I44" s="41" t="s">
        <v>404</v>
      </c>
      <c r="J44" s="41" t="s">
        <v>86</v>
      </c>
      <c r="K44" s="41" t="s">
        <v>86</v>
      </c>
      <c r="L44" s="46" t="s">
        <v>85</v>
      </c>
      <c r="M44" s="36">
        <f t="shared" si="4"/>
        <v>31</v>
      </c>
      <c r="N44" s="46">
        <v>4</v>
      </c>
      <c r="O44" s="46">
        <v>8</v>
      </c>
      <c r="P44" s="36">
        <v>6</v>
      </c>
      <c r="Q44" s="46">
        <v>8</v>
      </c>
      <c r="R44" s="46">
        <v>5</v>
      </c>
      <c r="S44" s="46"/>
      <c r="T44" s="46"/>
      <c r="V44" s="33"/>
      <c r="Y44" s="36"/>
      <c r="Z44" s="36"/>
      <c r="AA44" s="36"/>
      <c r="AB44" s="36"/>
      <c r="AM44" s="33"/>
      <c r="AN44" s="33"/>
      <c r="AO44" s="33"/>
      <c r="AP44" s="33"/>
    </row>
    <row r="45" spans="1:42" ht="75" customHeight="1" thickTop="1" thickBot="1" x14ac:dyDescent="0.3">
      <c r="A45" s="37">
        <v>817</v>
      </c>
      <c r="B45" s="42">
        <v>21</v>
      </c>
      <c r="C45" s="41"/>
      <c r="D45" s="41">
        <f t="shared" si="3"/>
        <v>21</v>
      </c>
      <c r="E45" s="40"/>
      <c r="F45" s="41"/>
      <c r="G45" s="41" t="s">
        <v>408</v>
      </c>
      <c r="H45" s="41" t="s">
        <v>89</v>
      </c>
      <c r="I45" s="41" t="s">
        <v>87</v>
      </c>
      <c r="J45" s="41" t="s">
        <v>89</v>
      </c>
      <c r="K45" s="41" t="s">
        <v>87</v>
      </c>
      <c r="L45" s="46" t="s">
        <v>90</v>
      </c>
      <c r="M45" s="36">
        <f t="shared" si="4"/>
        <v>19</v>
      </c>
      <c r="N45" s="46">
        <v>2</v>
      </c>
      <c r="O45" s="46">
        <v>5</v>
      </c>
      <c r="P45" s="46">
        <v>4</v>
      </c>
      <c r="Q45" s="46">
        <v>4</v>
      </c>
      <c r="R45" s="46">
        <v>4</v>
      </c>
      <c r="S45" s="46"/>
      <c r="T45" s="46"/>
      <c r="AA45" s="36"/>
      <c r="AB45" s="36"/>
      <c r="AM45" s="33"/>
      <c r="AN45" s="33"/>
      <c r="AO45" s="33"/>
      <c r="AP45" s="33"/>
    </row>
    <row r="46" spans="1:42" ht="75" customHeight="1" thickTop="1" thickBot="1" x14ac:dyDescent="0.3">
      <c r="A46" s="37">
        <v>818</v>
      </c>
      <c r="B46" s="42">
        <v>15</v>
      </c>
      <c r="C46" s="41"/>
      <c r="D46" s="41">
        <f t="shared" si="3"/>
        <v>11</v>
      </c>
      <c r="E46" s="40">
        <v>4</v>
      </c>
      <c r="F46" s="41"/>
      <c r="G46" s="41" t="s">
        <v>408</v>
      </c>
      <c r="H46" s="41" t="s">
        <v>89</v>
      </c>
      <c r="I46" s="41" t="s">
        <v>87</v>
      </c>
      <c r="J46" s="41" t="s">
        <v>89</v>
      </c>
      <c r="K46" s="41" t="s">
        <v>87</v>
      </c>
      <c r="L46" s="36">
        <v>18</v>
      </c>
      <c r="M46" s="36">
        <f t="shared" si="4"/>
        <v>90</v>
      </c>
      <c r="N46" s="36">
        <f>SUM(N42:N45)</f>
        <v>18</v>
      </c>
      <c r="O46" s="36">
        <f t="shared" ref="O46:S46" si="5">SUM(O42:O45)</f>
        <v>18</v>
      </c>
      <c r="P46" s="36">
        <f t="shared" si="5"/>
        <v>18</v>
      </c>
      <c r="Q46" s="36">
        <f t="shared" si="5"/>
        <v>18</v>
      </c>
      <c r="R46" s="36">
        <f t="shared" si="5"/>
        <v>18</v>
      </c>
      <c r="S46" s="36">
        <f t="shared" si="5"/>
        <v>0</v>
      </c>
      <c r="AB46" s="36"/>
      <c r="AP46" s="33"/>
    </row>
    <row r="47" spans="1:42" ht="75" customHeight="1" thickTop="1" x14ac:dyDescent="0.25">
      <c r="A47" s="49" t="s">
        <v>76</v>
      </c>
      <c r="B47" s="46">
        <f>SUM(B29:B46)</f>
        <v>489</v>
      </c>
      <c r="C47" s="46">
        <f>SUM(C29:C46)</f>
        <v>3</v>
      </c>
      <c r="D47" s="46">
        <f>SUM(D29:D46)</f>
        <v>439</v>
      </c>
      <c r="E47" s="46">
        <f>SUM(E29:E46)</f>
        <v>39</v>
      </c>
      <c r="F47" s="46">
        <f>SUM(F29:F46)</f>
        <v>8</v>
      </c>
      <c r="G47" s="46"/>
      <c r="H47" s="46"/>
      <c r="I47" s="50"/>
      <c r="J47" s="50"/>
      <c r="K47" s="50"/>
      <c r="AB47" s="36"/>
      <c r="AP47" s="33"/>
    </row>
    <row r="48" spans="1:42" ht="75" customHeight="1" x14ac:dyDescent="0.25">
      <c r="A48" s="113" t="s">
        <v>78</v>
      </c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W48" s="36"/>
      <c r="AP48" s="33"/>
    </row>
    <row r="49" spans="1:42" ht="75" customHeight="1" thickBot="1" x14ac:dyDescent="0.3">
      <c r="A49" s="111" t="s">
        <v>389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46"/>
      <c r="M49" s="46"/>
      <c r="N49" s="46"/>
      <c r="O49" s="46"/>
      <c r="P49" s="46"/>
      <c r="Q49" s="46"/>
      <c r="R49" s="46"/>
      <c r="S49" s="46"/>
      <c r="T49" s="46"/>
      <c r="W49" s="36"/>
    </row>
    <row r="50" spans="1:42" ht="75" customHeight="1" thickTop="1" thickBot="1" x14ac:dyDescent="0.3">
      <c r="A50" s="37" t="s">
        <v>79</v>
      </c>
      <c r="B50" s="38" t="s">
        <v>80</v>
      </c>
      <c r="C50" s="38" t="s">
        <v>81</v>
      </c>
      <c r="D50" s="39" t="s">
        <v>82</v>
      </c>
      <c r="E50" s="38" t="s">
        <v>83</v>
      </c>
      <c r="F50" s="40" t="s">
        <v>84</v>
      </c>
      <c r="G50" s="40" t="s">
        <v>396</v>
      </c>
      <c r="H50" s="40" t="s">
        <v>392</v>
      </c>
      <c r="I50" s="40" t="s">
        <v>393</v>
      </c>
      <c r="J50" s="40" t="s">
        <v>394</v>
      </c>
      <c r="K50" s="40" t="s">
        <v>395</v>
      </c>
      <c r="W50" s="36"/>
    </row>
    <row r="51" spans="1:42" ht="75" customHeight="1" thickTop="1" thickBot="1" x14ac:dyDescent="0.3">
      <c r="A51" s="37">
        <v>901</v>
      </c>
      <c r="B51" s="41">
        <v>28</v>
      </c>
      <c r="C51" s="41">
        <v>1</v>
      </c>
      <c r="D51" s="41">
        <f t="shared" ref="D51:D66" si="6">B51-C51-E51-F51</f>
        <v>24</v>
      </c>
      <c r="E51" s="40">
        <v>3</v>
      </c>
      <c r="F51" s="41"/>
      <c r="G51" s="41" t="s">
        <v>85</v>
      </c>
      <c r="H51" s="41" t="s">
        <v>88</v>
      </c>
      <c r="I51" s="41" t="s">
        <v>88</v>
      </c>
      <c r="J51" s="41" t="s">
        <v>85</v>
      </c>
      <c r="K51" s="41" t="s">
        <v>85</v>
      </c>
      <c r="W51" s="36"/>
      <c r="AO51" s="33"/>
      <c r="AP51" s="33"/>
    </row>
    <row r="52" spans="1:42" ht="75" customHeight="1" thickTop="1" thickBot="1" x14ac:dyDescent="0.3">
      <c r="A52" s="37">
        <v>902</v>
      </c>
      <c r="B52" s="41">
        <v>26</v>
      </c>
      <c r="C52" s="41">
        <v>1</v>
      </c>
      <c r="D52" s="41">
        <f t="shared" si="6"/>
        <v>21</v>
      </c>
      <c r="E52" s="43">
        <v>4</v>
      </c>
      <c r="F52" s="41"/>
      <c r="G52" s="41" t="s">
        <v>85</v>
      </c>
      <c r="H52" s="41" t="s">
        <v>85</v>
      </c>
      <c r="I52" s="41" t="s">
        <v>86</v>
      </c>
      <c r="J52" s="41" t="s">
        <v>85</v>
      </c>
      <c r="K52" s="41" t="s">
        <v>85</v>
      </c>
      <c r="W52" s="36"/>
      <c r="AO52" s="33"/>
      <c r="AP52" s="33"/>
    </row>
    <row r="53" spans="1:42" ht="75" customHeight="1" thickTop="1" thickBot="1" x14ac:dyDescent="0.3">
      <c r="A53" s="37">
        <v>903</v>
      </c>
      <c r="B53" s="41">
        <v>23</v>
      </c>
      <c r="C53" s="41">
        <v>1</v>
      </c>
      <c r="D53" s="41">
        <f t="shared" si="6"/>
        <v>19</v>
      </c>
      <c r="E53" s="40">
        <v>2</v>
      </c>
      <c r="F53" s="41">
        <v>1</v>
      </c>
      <c r="G53" s="41" t="s">
        <v>86</v>
      </c>
      <c r="H53" s="41" t="s">
        <v>86</v>
      </c>
      <c r="I53" s="41" t="s">
        <v>86</v>
      </c>
      <c r="J53" s="41" t="s">
        <v>86</v>
      </c>
      <c r="K53" s="41" t="s">
        <v>86</v>
      </c>
      <c r="W53" s="36"/>
      <c r="AO53" s="33"/>
      <c r="AP53" s="33"/>
    </row>
    <row r="54" spans="1:42" ht="75" customHeight="1" thickTop="1" thickBot="1" x14ac:dyDescent="0.3">
      <c r="A54" s="37">
        <v>904</v>
      </c>
      <c r="B54" s="41">
        <v>28</v>
      </c>
      <c r="C54" s="41"/>
      <c r="D54" s="41">
        <f t="shared" si="6"/>
        <v>26</v>
      </c>
      <c r="E54" s="43">
        <v>2</v>
      </c>
      <c r="F54" s="41"/>
      <c r="G54" s="41" t="s">
        <v>87</v>
      </c>
      <c r="H54" s="41" t="s">
        <v>86</v>
      </c>
      <c r="I54" s="41" t="s">
        <v>86</v>
      </c>
      <c r="J54" s="41" t="s">
        <v>89</v>
      </c>
      <c r="K54" s="41" t="s">
        <v>89</v>
      </c>
      <c r="N54" s="36" t="s">
        <v>43</v>
      </c>
      <c r="O54" s="36" t="s">
        <v>46</v>
      </c>
      <c r="P54" s="36" t="s">
        <v>49</v>
      </c>
      <c r="Q54" s="36" t="s">
        <v>51</v>
      </c>
      <c r="R54" s="36" t="s">
        <v>54</v>
      </c>
      <c r="W54" s="36"/>
      <c r="X54" s="36"/>
      <c r="Y54" s="36"/>
      <c r="Z54" s="36"/>
      <c r="AA54" s="36"/>
      <c r="AB54" s="36"/>
      <c r="AP54" s="33"/>
    </row>
    <row r="55" spans="1:42" ht="75" customHeight="1" thickTop="1" thickBot="1" x14ac:dyDescent="0.3">
      <c r="A55" s="37">
        <v>905</v>
      </c>
      <c r="B55" s="41">
        <v>29</v>
      </c>
      <c r="C55" s="41"/>
      <c r="D55" s="41">
        <f t="shared" si="6"/>
        <v>29</v>
      </c>
      <c r="E55" s="43"/>
      <c r="F55" s="41"/>
      <c r="G55" s="41" t="s">
        <v>404</v>
      </c>
      <c r="H55" s="41" t="s">
        <v>87</v>
      </c>
      <c r="I55" s="41" t="s">
        <v>404</v>
      </c>
      <c r="J55" s="41" t="s">
        <v>85</v>
      </c>
      <c r="K55" s="41" t="s">
        <v>87</v>
      </c>
      <c r="L55" s="45" t="s">
        <v>86</v>
      </c>
      <c r="M55" s="36">
        <f>SUM(N55:S55)</f>
        <v>23</v>
      </c>
      <c r="N55" s="36">
        <v>4</v>
      </c>
      <c r="O55" s="36">
        <v>5</v>
      </c>
      <c r="P55" s="46">
        <v>5</v>
      </c>
      <c r="Q55" s="46">
        <v>5</v>
      </c>
      <c r="R55" s="46">
        <v>4</v>
      </c>
      <c r="S55" s="46"/>
      <c r="T55" s="46"/>
      <c r="U55" s="46"/>
      <c r="V55" s="46"/>
      <c r="W55" s="46"/>
      <c r="X55" s="46"/>
      <c r="Y55" s="36"/>
      <c r="Z55" s="3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</row>
    <row r="56" spans="1:42" ht="75" customHeight="1" thickTop="1" thickBot="1" x14ac:dyDescent="0.3">
      <c r="A56" s="37">
        <v>906</v>
      </c>
      <c r="B56" s="41">
        <v>27</v>
      </c>
      <c r="C56" s="41"/>
      <c r="D56" s="41">
        <f t="shared" si="6"/>
        <v>25</v>
      </c>
      <c r="E56" s="40">
        <v>2</v>
      </c>
      <c r="F56" s="41"/>
      <c r="G56" s="41" t="s">
        <v>89</v>
      </c>
      <c r="H56" s="41" t="s">
        <v>89</v>
      </c>
      <c r="I56" s="41" t="s">
        <v>87</v>
      </c>
      <c r="J56" s="41" t="s">
        <v>87</v>
      </c>
      <c r="K56" s="41" t="s">
        <v>89</v>
      </c>
      <c r="L56" s="46" t="s">
        <v>87</v>
      </c>
      <c r="M56" s="36">
        <f t="shared" ref="M56:M59" si="7">SUM(N56:S56)</f>
        <v>13</v>
      </c>
      <c r="N56" s="36">
        <v>2</v>
      </c>
      <c r="O56" s="36">
        <v>3</v>
      </c>
      <c r="P56" s="46">
        <v>4</v>
      </c>
      <c r="Q56" s="46">
        <v>3</v>
      </c>
      <c r="R56" s="46">
        <v>1</v>
      </c>
      <c r="S56" s="46"/>
      <c r="T56" s="46"/>
      <c r="U56" s="46"/>
      <c r="V56" s="46"/>
      <c r="W56" s="46"/>
      <c r="X56" s="46"/>
      <c r="Y56" s="36"/>
      <c r="Z56" s="3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33"/>
      <c r="AM56" s="33"/>
      <c r="AN56" s="33"/>
      <c r="AO56" s="33"/>
      <c r="AP56" s="33"/>
    </row>
    <row r="57" spans="1:42" ht="75" customHeight="1" thickTop="1" thickBot="1" x14ac:dyDescent="0.3">
      <c r="A57" s="37">
        <v>907</v>
      </c>
      <c r="B57" s="41">
        <v>29</v>
      </c>
      <c r="C57" s="41">
        <v>2</v>
      </c>
      <c r="D57" s="41">
        <f t="shared" si="6"/>
        <v>24</v>
      </c>
      <c r="E57" s="43">
        <v>3</v>
      </c>
      <c r="F57" s="41"/>
      <c r="G57" s="41" t="s">
        <v>87</v>
      </c>
      <c r="H57" s="41" t="s">
        <v>86</v>
      </c>
      <c r="I57" s="41" t="s">
        <v>86</v>
      </c>
      <c r="J57" s="41" t="s">
        <v>89</v>
      </c>
      <c r="K57" s="41" t="s">
        <v>89</v>
      </c>
      <c r="L57" s="46" t="s">
        <v>85</v>
      </c>
      <c r="M57" s="36">
        <f t="shared" si="7"/>
        <v>28</v>
      </c>
      <c r="N57" s="36">
        <v>5</v>
      </c>
      <c r="O57" s="36">
        <v>6</v>
      </c>
      <c r="P57" s="46">
        <v>5</v>
      </c>
      <c r="Q57" s="46">
        <v>6</v>
      </c>
      <c r="R57" s="46">
        <v>6</v>
      </c>
      <c r="S57" s="46"/>
      <c r="T57" s="46"/>
      <c r="U57" s="46"/>
      <c r="V57" s="46"/>
      <c r="W57" s="46"/>
      <c r="X57" s="46"/>
      <c r="Y57" s="36"/>
      <c r="Z57" s="36"/>
      <c r="AA57" s="46"/>
      <c r="AB57" s="46"/>
      <c r="AC57" s="46"/>
      <c r="AD57" s="46"/>
      <c r="AE57" s="46"/>
      <c r="AG57" s="46"/>
      <c r="AH57" s="46"/>
      <c r="AI57" s="46"/>
      <c r="AJ57" s="46"/>
      <c r="AK57" s="46"/>
      <c r="AL57" s="33"/>
      <c r="AM57" s="33"/>
      <c r="AN57" s="33"/>
      <c r="AO57" s="33"/>
      <c r="AP57" s="33"/>
    </row>
    <row r="58" spans="1:42" ht="75" customHeight="1" thickTop="1" thickBot="1" x14ac:dyDescent="0.3">
      <c r="A58" s="37">
        <v>908</v>
      </c>
      <c r="B58" s="42">
        <v>26</v>
      </c>
      <c r="C58" s="41">
        <v>1</v>
      </c>
      <c r="D58" s="41">
        <f t="shared" si="6"/>
        <v>22</v>
      </c>
      <c r="E58" s="43">
        <v>2</v>
      </c>
      <c r="F58" s="41">
        <v>1</v>
      </c>
      <c r="G58" s="41" t="s">
        <v>86</v>
      </c>
      <c r="H58" s="41" t="s">
        <v>85</v>
      </c>
      <c r="I58" s="41" t="s">
        <v>89</v>
      </c>
      <c r="J58" s="41" t="s">
        <v>86</v>
      </c>
      <c r="K58" s="41" t="s">
        <v>85</v>
      </c>
      <c r="L58" s="46" t="s">
        <v>90</v>
      </c>
      <c r="M58" s="36">
        <f t="shared" si="7"/>
        <v>21</v>
      </c>
      <c r="N58" s="36">
        <v>6</v>
      </c>
      <c r="O58" s="36">
        <v>3</v>
      </c>
      <c r="P58" s="46">
        <v>3</v>
      </c>
      <c r="Q58" s="46">
        <v>3</v>
      </c>
      <c r="R58" s="46">
        <v>6</v>
      </c>
      <c r="S58" s="46"/>
      <c r="T58" s="46"/>
      <c r="U58" s="46"/>
      <c r="V58" s="46"/>
      <c r="W58" s="46"/>
      <c r="X58" s="46"/>
      <c r="Y58" s="36"/>
      <c r="Z58" s="3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33"/>
      <c r="AM58" s="33"/>
      <c r="AN58" s="33"/>
      <c r="AO58" s="33"/>
      <c r="AP58" s="33"/>
    </row>
    <row r="59" spans="1:42" ht="75" customHeight="1" thickTop="1" thickBot="1" x14ac:dyDescent="0.3">
      <c r="A59" s="37">
        <v>909</v>
      </c>
      <c r="B59" s="41">
        <v>28</v>
      </c>
      <c r="C59" s="41"/>
      <c r="D59" s="41">
        <f t="shared" si="6"/>
        <v>22</v>
      </c>
      <c r="E59" s="40">
        <v>6</v>
      </c>
      <c r="F59" s="41"/>
      <c r="G59" s="41" t="s">
        <v>89</v>
      </c>
      <c r="H59" s="41" t="s">
        <v>89</v>
      </c>
      <c r="I59" s="41" t="s">
        <v>87</v>
      </c>
      <c r="J59" s="41" t="s">
        <v>87</v>
      </c>
      <c r="K59" s="41" t="s">
        <v>89</v>
      </c>
      <c r="L59" s="36">
        <v>17</v>
      </c>
      <c r="M59" s="36">
        <f t="shared" si="7"/>
        <v>85</v>
      </c>
      <c r="N59" s="36">
        <f>SUM(N55:N58)</f>
        <v>17</v>
      </c>
      <c r="O59" s="36">
        <f t="shared" ref="O59:S59" si="8">SUM(O55:O58)</f>
        <v>17</v>
      </c>
      <c r="P59" s="36">
        <f t="shared" si="8"/>
        <v>17</v>
      </c>
      <c r="Q59" s="36">
        <f t="shared" si="8"/>
        <v>17</v>
      </c>
      <c r="R59" s="36">
        <f t="shared" si="8"/>
        <v>17</v>
      </c>
      <c r="S59" s="36">
        <f t="shared" si="8"/>
        <v>0</v>
      </c>
      <c r="T59" s="46"/>
      <c r="U59" s="46"/>
      <c r="V59" s="46"/>
      <c r="W59" s="46"/>
      <c r="X59" s="46"/>
      <c r="Y59" s="36"/>
      <c r="Z59" s="36"/>
      <c r="AA59" s="36"/>
      <c r="AB59" s="36"/>
      <c r="AL59" s="33"/>
      <c r="AM59" s="33"/>
      <c r="AN59" s="33"/>
      <c r="AO59" s="33"/>
      <c r="AP59" s="33"/>
    </row>
    <row r="60" spans="1:42" ht="75" customHeight="1" thickTop="1" thickBot="1" x14ac:dyDescent="0.3">
      <c r="A60" s="37">
        <v>910</v>
      </c>
      <c r="B60" s="41">
        <v>27</v>
      </c>
      <c r="C60" s="41"/>
      <c r="D60" s="41">
        <f t="shared" si="6"/>
        <v>24</v>
      </c>
      <c r="E60" s="40">
        <v>3</v>
      </c>
      <c r="F60" s="41"/>
      <c r="G60" s="41" t="s">
        <v>86</v>
      </c>
      <c r="H60" s="41" t="s">
        <v>87</v>
      </c>
      <c r="I60" s="41" t="s">
        <v>85</v>
      </c>
      <c r="J60" s="41" t="s">
        <v>89</v>
      </c>
      <c r="K60" s="41" t="s">
        <v>86</v>
      </c>
      <c r="AA60" s="36"/>
      <c r="AB60" s="46"/>
      <c r="AC60" s="46"/>
      <c r="AF60" s="46"/>
      <c r="AG60" s="46"/>
      <c r="AH60" s="46"/>
      <c r="AI60" s="33"/>
      <c r="AJ60" s="33"/>
      <c r="AK60" s="33"/>
      <c r="AL60" s="33"/>
      <c r="AM60" s="33"/>
      <c r="AN60" s="33"/>
      <c r="AO60" s="33"/>
      <c r="AP60" s="33"/>
    </row>
    <row r="61" spans="1:42" ht="75" customHeight="1" thickTop="1" thickBot="1" x14ac:dyDescent="0.3">
      <c r="A61" s="37">
        <v>911</v>
      </c>
      <c r="B61" s="41">
        <v>27</v>
      </c>
      <c r="C61" s="41"/>
      <c r="D61" s="41">
        <f t="shared" si="6"/>
        <v>23</v>
      </c>
      <c r="E61" s="43">
        <v>4</v>
      </c>
      <c r="F61" s="41"/>
      <c r="G61" s="41" t="s">
        <v>85</v>
      </c>
      <c r="H61" s="41" t="s">
        <v>85</v>
      </c>
      <c r="I61" s="41" t="s">
        <v>85</v>
      </c>
      <c r="J61" s="41" t="s">
        <v>85</v>
      </c>
      <c r="K61" s="41" t="s">
        <v>85</v>
      </c>
      <c r="W61" s="36"/>
      <c r="Y61" s="36"/>
      <c r="Z61" s="36"/>
      <c r="AA61" s="46"/>
      <c r="AB61" s="36"/>
      <c r="AI61" s="33"/>
      <c r="AJ61" s="33"/>
      <c r="AK61" s="33"/>
      <c r="AL61" s="33"/>
      <c r="AM61" s="33"/>
      <c r="AN61" s="33"/>
      <c r="AO61" s="33"/>
      <c r="AP61" s="33"/>
    </row>
    <row r="62" spans="1:42" ht="75" customHeight="1" thickTop="1" thickBot="1" x14ac:dyDescent="0.3">
      <c r="A62" s="37">
        <v>912</v>
      </c>
      <c r="B62" s="41">
        <v>27</v>
      </c>
      <c r="C62" s="41"/>
      <c r="D62" s="41">
        <f t="shared" si="6"/>
        <v>21</v>
      </c>
      <c r="E62" s="40">
        <v>5</v>
      </c>
      <c r="F62" s="41">
        <v>1</v>
      </c>
      <c r="G62" s="41" t="s">
        <v>89</v>
      </c>
      <c r="H62" s="41" t="s">
        <v>89</v>
      </c>
      <c r="I62" s="41" t="s">
        <v>89</v>
      </c>
      <c r="J62" s="41" t="s">
        <v>86</v>
      </c>
      <c r="K62" s="41" t="s">
        <v>89</v>
      </c>
      <c r="L62" s="36" t="s">
        <v>91</v>
      </c>
      <c r="M62" s="51" t="s">
        <v>384</v>
      </c>
      <c r="N62" s="51" t="s">
        <v>385</v>
      </c>
      <c r="O62" s="51" t="s">
        <v>386</v>
      </c>
      <c r="P62" s="51" t="s">
        <v>387</v>
      </c>
      <c r="Q62" s="51" t="s">
        <v>388</v>
      </c>
      <c r="R62" s="36" t="s">
        <v>95</v>
      </c>
      <c r="S62" s="36" t="s">
        <v>92</v>
      </c>
      <c r="T62" s="36" t="s">
        <v>93</v>
      </c>
      <c r="U62" s="36" t="s">
        <v>94</v>
      </c>
      <c r="V62" s="36" t="s">
        <v>76</v>
      </c>
      <c r="W62" s="36"/>
      <c r="X62" s="36"/>
      <c r="Y62" s="46"/>
      <c r="Z62" s="46"/>
      <c r="AA62" s="46"/>
      <c r="AB62" s="46"/>
      <c r="AC62" s="46"/>
      <c r="AF62" s="46"/>
      <c r="AG62" s="46"/>
      <c r="AH62" s="46"/>
    </row>
    <row r="63" spans="1:42" ht="75" customHeight="1" thickTop="1" thickBot="1" x14ac:dyDescent="0.3">
      <c r="A63" s="37">
        <v>913</v>
      </c>
      <c r="B63" s="41">
        <v>28</v>
      </c>
      <c r="C63" s="41"/>
      <c r="D63" s="41">
        <f t="shared" si="6"/>
        <v>25</v>
      </c>
      <c r="E63" s="40">
        <v>2</v>
      </c>
      <c r="F63" s="41">
        <v>1</v>
      </c>
      <c r="G63" s="41" t="s">
        <v>407</v>
      </c>
      <c r="H63" s="41" t="s">
        <v>86</v>
      </c>
      <c r="I63" s="41" t="s">
        <v>87</v>
      </c>
      <c r="J63" s="41" t="s">
        <v>86</v>
      </c>
      <c r="K63" s="41" t="s">
        <v>86</v>
      </c>
      <c r="L63" s="45" t="s">
        <v>86</v>
      </c>
      <c r="M63" s="46">
        <f>N42+N20+N55</f>
        <v>12</v>
      </c>
      <c r="N63" s="46">
        <f t="shared" ref="N63:Q63" si="9">O42+O20+O55</f>
        <v>10</v>
      </c>
      <c r="O63" s="46">
        <f>P42+P20+P55</f>
        <v>13</v>
      </c>
      <c r="P63" s="46">
        <f t="shared" si="9"/>
        <v>10</v>
      </c>
      <c r="Q63" s="46">
        <f t="shared" si="9"/>
        <v>12</v>
      </c>
      <c r="S63" s="36">
        <f>M20</f>
        <v>13</v>
      </c>
      <c r="T63" s="36">
        <f>M42</f>
        <v>21</v>
      </c>
      <c r="U63" s="36">
        <f>M55</f>
        <v>23</v>
      </c>
      <c r="V63" s="36">
        <f>SUM(S63:U63)</f>
        <v>57</v>
      </c>
      <c r="W63" s="36"/>
      <c r="X63" s="46"/>
      <c r="Y63" s="36"/>
      <c r="Z63" s="36"/>
      <c r="AA63" s="36"/>
      <c r="AB63" s="36"/>
      <c r="AI63" s="33"/>
      <c r="AJ63" s="33"/>
      <c r="AK63" s="33"/>
      <c r="AL63" s="33"/>
      <c r="AM63" s="33"/>
      <c r="AN63" s="33"/>
      <c r="AO63" s="33"/>
      <c r="AP63" s="33"/>
    </row>
    <row r="64" spans="1:42" ht="75" customHeight="1" thickTop="1" thickBot="1" x14ac:dyDescent="0.3">
      <c r="A64" s="37">
        <v>914</v>
      </c>
      <c r="B64" s="41">
        <v>23</v>
      </c>
      <c r="C64" s="41"/>
      <c r="D64" s="41">
        <f t="shared" si="6"/>
        <v>19</v>
      </c>
      <c r="E64" s="43">
        <v>3</v>
      </c>
      <c r="F64" s="41">
        <v>1</v>
      </c>
      <c r="G64" s="41" t="s">
        <v>407</v>
      </c>
      <c r="H64" s="41" t="s">
        <v>408</v>
      </c>
      <c r="I64" s="41" t="s">
        <v>89</v>
      </c>
      <c r="J64" s="41" t="s">
        <v>87</v>
      </c>
      <c r="K64" s="41" t="s">
        <v>89</v>
      </c>
      <c r="L64" s="46" t="s">
        <v>87</v>
      </c>
      <c r="M64" s="46">
        <f>N43+N21+N56</f>
        <v>15</v>
      </c>
      <c r="N64" s="46">
        <f>O43+O21+O56</f>
        <v>11</v>
      </c>
      <c r="O64" s="46">
        <f t="shared" ref="O64:Q64" si="10">P43+P21+P56</f>
        <v>12</v>
      </c>
      <c r="P64" s="46">
        <f t="shared" si="10"/>
        <v>12</v>
      </c>
      <c r="Q64" s="46">
        <f t="shared" si="10"/>
        <v>11</v>
      </c>
      <c r="S64" s="36">
        <f>M21</f>
        <v>29</v>
      </c>
      <c r="T64" s="36">
        <f>M43</f>
        <v>19</v>
      </c>
      <c r="U64" s="36">
        <f>M56</f>
        <v>13</v>
      </c>
      <c r="V64" s="36">
        <f>SUM(S64:U64)</f>
        <v>61</v>
      </c>
      <c r="W64" s="36"/>
      <c r="X64" s="36"/>
      <c r="Y64" s="46"/>
      <c r="Z64" s="46"/>
      <c r="AA64" s="36"/>
      <c r="AB64" s="36"/>
      <c r="AC64" s="46"/>
      <c r="AD64" s="46"/>
      <c r="AE64" s="46"/>
      <c r="AF64" s="46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3" ht="75" customHeight="1" thickTop="1" thickBot="1" x14ac:dyDescent="0.3">
      <c r="A65" s="37">
        <v>915</v>
      </c>
      <c r="B65" s="41">
        <v>18</v>
      </c>
      <c r="C65" s="41"/>
      <c r="D65" s="41">
        <f t="shared" si="6"/>
        <v>15</v>
      </c>
      <c r="E65" s="40">
        <v>3</v>
      </c>
      <c r="F65" s="41"/>
      <c r="G65" s="41" t="s">
        <v>85</v>
      </c>
      <c r="H65" s="41" t="s">
        <v>85</v>
      </c>
      <c r="I65" s="41" t="s">
        <v>85</v>
      </c>
      <c r="J65" s="41" t="s">
        <v>85</v>
      </c>
      <c r="K65" s="41" t="s">
        <v>85</v>
      </c>
      <c r="L65" s="46" t="s">
        <v>85</v>
      </c>
      <c r="M65" s="46">
        <f t="shared" ref="M65:Q67" si="11">N44+N22+N57</f>
        <v>17</v>
      </c>
      <c r="N65" s="46">
        <f>O44+O22+O57</f>
        <v>24</v>
      </c>
      <c r="O65" s="46">
        <f t="shared" si="11"/>
        <v>19</v>
      </c>
      <c r="P65" s="46">
        <f t="shared" si="11"/>
        <v>22</v>
      </c>
      <c r="Q65" s="46">
        <f t="shared" si="11"/>
        <v>21</v>
      </c>
      <c r="S65" s="36">
        <f>M22</f>
        <v>44</v>
      </c>
      <c r="T65" s="36">
        <f>M44</f>
        <v>31</v>
      </c>
      <c r="U65" s="36">
        <f>M57</f>
        <v>28</v>
      </c>
      <c r="V65" s="36">
        <f>SUM(S65:U65)</f>
        <v>103</v>
      </c>
      <c r="W65" s="36"/>
      <c r="X65" s="36"/>
      <c r="Y65" s="36"/>
      <c r="Z65" s="46"/>
      <c r="AA65" s="36"/>
      <c r="AB65" s="36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3" ht="75" customHeight="1" thickTop="1" thickBot="1" x14ac:dyDescent="0.3">
      <c r="A66" s="37">
        <v>916</v>
      </c>
      <c r="B66" s="41">
        <v>13</v>
      </c>
      <c r="C66" s="41"/>
      <c r="D66" s="41">
        <f t="shared" si="6"/>
        <v>8</v>
      </c>
      <c r="E66" s="40">
        <v>5</v>
      </c>
      <c r="F66" s="41"/>
      <c r="G66" s="41" t="s">
        <v>89</v>
      </c>
      <c r="H66" s="41" t="s">
        <v>86</v>
      </c>
      <c r="I66" s="41" t="s">
        <v>87</v>
      </c>
      <c r="J66" s="41" t="s">
        <v>86</v>
      </c>
      <c r="K66" s="41" t="s">
        <v>86</v>
      </c>
      <c r="L66" s="46" t="s">
        <v>90</v>
      </c>
      <c r="M66" s="46">
        <f t="shared" si="11"/>
        <v>12</v>
      </c>
      <c r="N66" s="46">
        <f t="shared" si="11"/>
        <v>11</v>
      </c>
      <c r="O66" s="46">
        <f t="shared" si="11"/>
        <v>12</v>
      </c>
      <c r="P66" s="46">
        <f t="shared" si="11"/>
        <v>12</v>
      </c>
      <c r="Q66" s="46">
        <f>R45+R23+R58</f>
        <v>12</v>
      </c>
      <c r="S66" s="36">
        <f>M23</f>
        <v>19</v>
      </c>
      <c r="T66" s="36">
        <f>M45</f>
        <v>19</v>
      </c>
      <c r="U66" s="36">
        <f>M58</f>
        <v>21</v>
      </c>
      <c r="V66" s="36">
        <f>SUM(S66:U66)</f>
        <v>59</v>
      </c>
      <c r="W66" s="36"/>
      <c r="X66" s="36"/>
      <c r="Y66" s="46"/>
      <c r="Z66" s="3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M66" s="33"/>
      <c r="AN66" s="33"/>
      <c r="AO66" s="33"/>
      <c r="AP66" s="33"/>
    </row>
    <row r="67" spans="1:43" ht="75" customHeight="1" thickTop="1" thickBot="1" x14ac:dyDescent="0.3">
      <c r="A67" s="37">
        <v>917</v>
      </c>
      <c r="B67" s="41">
        <v>23</v>
      </c>
      <c r="C67" s="41"/>
      <c r="D67" s="41">
        <f>B67-C67-E67-F67</f>
        <v>14</v>
      </c>
      <c r="E67" s="40">
        <v>8</v>
      </c>
      <c r="F67" s="41">
        <v>1</v>
      </c>
      <c r="G67" s="41" t="s">
        <v>88</v>
      </c>
      <c r="H67" s="41" t="s">
        <v>85</v>
      </c>
      <c r="I67" s="41" t="s">
        <v>85</v>
      </c>
      <c r="J67" s="41" t="s">
        <v>85</v>
      </c>
      <c r="K67" s="41" t="s">
        <v>85</v>
      </c>
      <c r="L67" s="52">
        <v>56</v>
      </c>
      <c r="M67" s="46">
        <f>N46+N24+N59</f>
        <v>56</v>
      </c>
      <c r="N67" s="46">
        <f t="shared" si="11"/>
        <v>56</v>
      </c>
      <c r="O67" s="46">
        <f t="shared" si="11"/>
        <v>56</v>
      </c>
      <c r="P67" s="46">
        <f t="shared" si="11"/>
        <v>56</v>
      </c>
      <c r="Q67" s="46">
        <f t="shared" si="11"/>
        <v>56</v>
      </c>
      <c r="S67" s="36">
        <f>SUM(S63:S66)</f>
        <v>105</v>
      </c>
      <c r="T67" s="36">
        <f>SUM(T63:T66)</f>
        <v>90</v>
      </c>
      <c r="U67" s="36">
        <f>SUM(U63:U66)</f>
        <v>85</v>
      </c>
      <c r="V67" s="36">
        <f>SUM(S67:U67)</f>
        <v>280</v>
      </c>
      <c r="W67" s="36">
        <f>SUM(S67:U67)</f>
        <v>280</v>
      </c>
      <c r="X67" s="36"/>
      <c r="Y67" s="46"/>
      <c r="Z67" s="36"/>
      <c r="AA67" s="36"/>
      <c r="AB67" s="36"/>
      <c r="AC67" s="46"/>
      <c r="AD67" s="46"/>
      <c r="AE67" s="46"/>
      <c r="AF67" s="46"/>
      <c r="AG67" s="46"/>
      <c r="AH67" s="46"/>
      <c r="AI67" s="46"/>
      <c r="AM67" s="33"/>
      <c r="AN67" s="33"/>
      <c r="AO67" s="33"/>
      <c r="AP67" s="33"/>
    </row>
    <row r="68" spans="1:43" ht="75" customHeight="1" thickTop="1" x14ac:dyDescent="0.25">
      <c r="A68" s="49" t="s">
        <v>76</v>
      </c>
      <c r="B68" s="36">
        <f>SUM(B51:B67)</f>
        <v>430</v>
      </c>
      <c r="C68" s="36">
        <f>SUM(C51:C67)</f>
        <v>6</v>
      </c>
      <c r="D68" s="36">
        <f>SUM(D51:D67)</f>
        <v>361</v>
      </c>
      <c r="E68" s="36">
        <f>SUM(E51:E67)</f>
        <v>57</v>
      </c>
      <c r="F68" s="36">
        <f>SUM(F51:F67)</f>
        <v>6</v>
      </c>
      <c r="G68" s="36"/>
      <c r="H68" s="36"/>
      <c r="I68" s="50"/>
      <c r="J68" s="50"/>
      <c r="K68" s="50"/>
      <c r="AA68" s="36"/>
      <c r="AB68" s="36"/>
      <c r="AC68" s="46"/>
      <c r="AD68" s="46"/>
      <c r="AE68" s="46"/>
      <c r="AF68" s="46"/>
      <c r="AG68" s="46"/>
      <c r="AH68" s="46"/>
      <c r="AI68" s="46"/>
      <c r="AK68" s="33"/>
      <c r="AL68" s="33"/>
      <c r="AM68" s="33"/>
      <c r="AN68" s="33"/>
      <c r="AO68" s="33"/>
      <c r="AP68" s="33"/>
    </row>
    <row r="69" spans="1:43" ht="75" customHeight="1" x14ac:dyDescent="0.25">
      <c r="A69" s="36" t="s">
        <v>96</v>
      </c>
      <c r="B69" s="36">
        <f>SUM(B47+B25+B68)</f>
        <v>1499</v>
      </c>
      <c r="C69" s="36">
        <f>SUM(C47+C25+C68)</f>
        <v>10</v>
      </c>
      <c r="D69" s="36">
        <f>SUM(D47+D25+D68)</f>
        <v>1329</v>
      </c>
      <c r="E69" s="36">
        <f>SUM(E47+E25+E68)</f>
        <v>141</v>
      </c>
      <c r="F69" s="36">
        <f>SUM(F47+F25+F68)</f>
        <v>19</v>
      </c>
      <c r="G69" s="36"/>
      <c r="H69" s="36"/>
      <c r="I69" s="50"/>
      <c r="AA69" s="36"/>
      <c r="AB69" s="36"/>
      <c r="AK69" s="33"/>
      <c r="AL69" s="33"/>
      <c r="AM69" s="33"/>
      <c r="AN69" s="33"/>
      <c r="AO69" s="33"/>
      <c r="AP69" s="33"/>
    </row>
    <row r="70" spans="1:43" ht="75" customHeight="1" x14ac:dyDescent="0.25">
      <c r="AB70" s="46"/>
      <c r="AD70" s="46"/>
      <c r="AE70" s="46"/>
      <c r="AF70" s="46"/>
      <c r="AG70" s="46"/>
      <c r="AI70" s="46"/>
      <c r="AL70" s="33"/>
      <c r="AM70" s="33"/>
      <c r="AN70" s="33"/>
      <c r="AO70" s="33"/>
      <c r="AP70" s="33"/>
    </row>
    <row r="71" spans="1:43" ht="75" customHeight="1" x14ac:dyDescent="0.25">
      <c r="AB71" s="36"/>
      <c r="AD71" s="46"/>
      <c r="AE71" s="46"/>
      <c r="AF71" s="46"/>
      <c r="AG71" s="46"/>
      <c r="AI71" s="46"/>
      <c r="AL71" s="33"/>
      <c r="AM71" s="33"/>
      <c r="AN71" s="33"/>
      <c r="AO71" s="33"/>
      <c r="AP71" s="33"/>
    </row>
    <row r="72" spans="1:43" ht="75" customHeight="1" x14ac:dyDescent="0.25">
      <c r="AB72" s="36"/>
      <c r="AC72" s="46"/>
      <c r="AE72" s="46"/>
      <c r="AF72" s="46"/>
      <c r="AG72" s="46"/>
      <c r="AH72" s="46"/>
      <c r="AJ72" s="46"/>
      <c r="AM72" s="33"/>
      <c r="AN72" s="33"/>
      <c r="AO72" s="33"/>
      <c r="AP72" s="33"/>
    </row>
    <row r="73" spans="1:43" ht="75" customHeight="1" x14ac:dyDescent="0.25">
      <c r="AB73" s="36"/>
      <c r="AM73" s="33"/>
      <c r="AN73" s="33"/>
      <c r="AO73" s="33"/>
      <c r="AP73" s="33"/>
    </row>
    <row r="74" spans="1:43" ht="75" customHeight="1" x14ac:dyDescent="0.25">
      <c r="AE74" s="46"/>
      <c r="AQ74" s="36"/>
    </row>
    <row r="75" spans="1:43" ht="75" customHeight="1" x14ac:dyDescent="0.25">
      <c r="AF75" s="46"/>
      <c r="AG75" s="46"/>
      <c r="AI75" s="46"/>
      <c r="AJ75" s="46"/>
      <c r="AK75" s="46"/>
      <c r="AL75" s="46"/>
      <c r="AQ75" s="36"/>
    </row>
    <row r="76" spans="1:43" ht="75" customHeight="1" x14ac:dyDescent="0.25">
      <c r="AF76" s="46"/>
      <c r="AH76" s="46"/>
      <c r="AI76" s="46"/>
      <c r="AJ76" s="46"/>
      <c r="AK76" s="46"/>
    </row>
    <row r="77" spans="1:43" ht="75" customHeight="1" x14ac:dyDescent="0.25">
      <c r="AF77" s="46"/>
      <c r="AH77" s="46"/>
      <c r="AI77" s="46"/>
      <c r="AJ77" s="46"/>
      <c r="AK77" s="46"/>
    </row>
    <row r="78" spans="1:43" ht="75" customHeight="1" x14ac:dyDescent="0.25">
      <c r="AG78" s="46"/>
      <c r="AH78" s="46"/>
      <c r="AI78" s="46"/>
      <c r="AJ78" s="46"/>
      <c r="AP78" s="33"/>
    </row>
    <row r="79" spans="1:43" ht="75" customHeight="1" x14ac:dyDescent="0.25">
      <c r="AP79" s="33"/>
    </row>
    <row r="80" spans="1:43" ht="75" customHeight="1" x14ac:dyDescent="0.25">
      <c r="AP80" s="33"/>
    </row>
    <row r="81" spans="42:42" ht="75" customHeight="1" x14ac:dyDescent="0.25">
      <c r="AP81" s="33"/>
    </row>
    <row r="82" spans="42:42" ht="75" customHeight="1" x14ac:dyDescent="0.25">
      <c r="AP82" s="33"/>
    </row>
    <row r="83" spans="42:42" ht="75" customHeight="1" x14ac:dyDescent="0.25">
      <c r="AP83" s="33"/>
    </row>
  </sheetData>
  <mergeCells count="6">
    <mergeCell ref="A49:K49"/>
    <mergeCell ref="A1:K1"/>
    <mergeCell ref="A2:K2"/>
    <mergeCell ref="A26:K26"/>
    <mergeCell ref="A27:K27"/>
    <mergeCell ref="A48:K48"/>
  </mergeCells>
  <phoneticPr fontId="4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EB692-D723-46F0-856D-0B5F63BF62AC}">
  <sheetPr>
    <pageSetUpPr fitToPage="1"/>
  </sheetPr>
  <dimension ref="A1:W91"/>
  <sheetViews>
    <sheetView zoomScaleNormal="100" workbookViewId="0">
      <selection activeCell="E17" sqref="E17"/>
    </sheetView>
  </sheetViews>
  <sheetFormatPr defaultRowHeight="24.95" customHeight="1" x14ac:dyDescent="0.25"/>
  <cols>
    <col min="1" max="4" width="9" style="17"/>
    <col min="5" max="7" width="9.5" style="17" bestFit="1" customWidth="1"/>
    <col min="8" max="12" width="9" style="17"/>
    <col min="13" max="14" width="9.5" style="17" bestFit="1" customWidth="1"/>
    <col min="15" max="16" width="9" style="17"/>
    <col min="17" max="17" width="9.5" style="14" bestFit="1" customWidth="1"/>
    <col min="18" max="18" width="9" style="17"/>
    <col min="19" max="19" width="9" style="54"/>
    <col min="20" max="20" width="9" style="55"/>
    <col min="21" max="16384" width="9" style="17"/>
  </cols>
  <sheetData>
    <row r="1" spans="1:20" ht="24.95" customHeight="1" x14ac:dyDescent="0.25">
      <c r="A1" s="109"/>
      <c r="B1" s="109"/>
      <c r="C1" s="109"/>
      <c r="D1" s="109"/>
      <c r="E1" s="109"/>
      <c r="F1" s="109"/>
      <c r="G1" s="114" t="s">
        <v>97</v>
      </c>
      <c r="H1" s="114"/>
      <c r="I1" s="114"/>
      <c r="J1" s="114"/>
      <c r="K1" s="114"/>
      <c r="L1" s="114"/>
      <c r="M1" s="109"/>
      <c r="N1" s="109"/>
      <c r="O1" s="115" t="s">
        <v>458</v>
      </c>
      <c r="P1" s="115"/>
      <c r="Q1" s="115"/>
      <c r="R1" s="109"/>
    </row>
    <row r="2" spans="1:20" ht="24.95" customHeight="1" x14ac:dyDescent="0.25">
      <c r="A2" s="56" t="s">
        <v>98</v>
      </c>
      <c r="B2" s="56" t="s">
        <v>99</v>
      </c>
      <c r="C2" s="56" t="s">
        <v>100</v>
      </c>
      <c r="D2" s="56" t="s">
        <v>101</v>
      </c>
      <c r="E2" s="56" t="s">
        <v>102</v>
      </c>
      <c r="F2" s="56" t="s">
        <v>103</v>
      </c>
      <c r="G2" s="56" t="s">
        <v>98</v>
      </c>
      <c r="H2" s="56" t="s">
        <v>99</v>
      </c>
      <c r="I2" s="56" t="s">
        <v>100</v>
      </c>
      <c r="J2" s="56" t="s">
        <v>101</v>
      </c>
      <c r="K2" s="56" t="s">
        <v>102</v>
      </c>
      <c r="L2" s="56" t="s">
        <v>103</v>
      </c>
      <c r="M2" s="56" t="s">
        <v>98</v>
      </c>
      <c r="N2" s="56" t="s">
        <v>99</v>
      </c>
      <c r="O2" s="56" t="s">
        <v>100</v>
      </c>
      <c r="P2" s="56" t="s">
        <v>101</v>
      </c>
      <c r="Q2" s="56" t="s">
        <v>102</v>
      </c>
      <c r="R2" s="56" t="s">
        <v>103</v>
      </c>
    </row>
    <row r="3" spans="1:20" ht="24.95" customHeight="1" x14ac:dyDescent="0.25">
      <c r="A3" s="56">
        <v>1</v>
      </c>
      <c r="B3" s="56" t="s">
        <v>104</v>
      </c>
      <c r="C3" s="56" t="s">
        <v>105</v>
      </c>
      <c r="D3" s="56" t="s">
        <v>106</v>
      </c>
      <c r="E3" s="57" t="s">
        <v>464</v>
      </c>
      <c r="F3" s="57"/>
      <c r="G3" s="56">
        <v>1</v>
      </c>
      <c r="H3" s="56" t="s">
        <v>108</v>
      </c>
      <c r="I3" s="56" t="s">
        <v>109</v>
      </c>
      <c r="J3" s="57" t="s">
        <v>110</v>
      </c>
      <c r="K3" s="57" t="s">
        <v>107</v>
      </c>
      <c r="L3" s="57"/>
      <c r="M3" s="56">
        <v>1</v>
      </c>
      <c r="N3" s="56">
        <v>704</v>
      </c>
      <c r="O3" s="56" t="s">
        <v>111</v>
      </c>
      <c r="P3" s="56" t="s">
        <v>110</v>
      </c>
      <c r="Q3" s="57" t="s">
        <v>353</v>
      </c>
      <c r="R3" s="56"/>
      <c r="S3" s="59"/>
      <c r="T3" s="60"/>
    </row>
    <row r="4" spans="1:20" ht="24.95" customHeight="1" x14ac:dyDescent="0.25">
      <c r="A4" s="56">
        <v>2</v>
      </c>
      <c r="B4" s="56" t="s">
        <v>112</v>
      </c>
      <c r="C4" s="56" t="s">
        <v>113</v>
      </c>
      <c r="D4" s="56" t="s">
        <v>106</v>
      </c>
      <c r="E4" s="57" t="s">
        <v>107</v>
      </c>
      <c r="F4" s="57"/>
      <c r="G4" s="56">
        <v>2</v>
      </c>
      <c r="H4" s="56" t="s">
        <v>114</v>
      </c>
      <c r="I4" s="56" t="s">
        <v>115</v>
      </c>
      <c r="J4" s="56" t="s">
        <v>106</v>
      </c>
      <c r="K4" s="57" t="s">
        <v>116</v>
      </c>
      <c r="L4" s="57" t="s">
        <v>117</v>
      </c>
      <c r="M4" s="56">
        <v>2</v>
      </c>
      <c r="N4" s="56">
        <v>706</v>
      </c>
      <c r="O4" s="56" t="s">
        <v>118</v>
      </c>
      <c r="P4" s="56" t="s">
        <v>106</v>
      </c>
      <c r="Q4" s="57" t="s">
        <v>107</v>
      </c>
      <c r="R4" s="56"/>
      <c r="S4" s="59"/>
      <c r="T4" s="60"/>
    </row>
    <row r="5" spans="1:20" ht="24.95" customHeight="1" x14ac:dyDescent="0.25">
      <c r="A5" s="56">
        <v>3</v>
      </c>
      <c r="B5" s="56" t="s">
        <v>119</v>
      </c>
      <c r="C5" s="56" t="s">
        <v>120</v>
      </c>
      <c r="D5" s="57" t="s">
        <v>110</v>
      </c>
      <c r="E5" s="57" t="s">
        <v>107</v>
      </c>
      <c r="F5" s="57"/>
      <c r="G5" s="56">
        <v>3</v>
      </c>
      <c r="H5" s="56" t="s">
        <v>114</v>
      </c>
      <c r="I5" s="56" t="s">
        <v>121</v>
      </c>
      <c r="J5" s="61" t="s">
        <v>122</v>
      </c>
      <c r="K5" s="58" t="s">
        <v>477</v>
      </c>
      <c r="L5" s="57"/>
      <c r="M5" s="56">
        <v>3</v>
      </c>
      <c r="N5" s="62">
        <v>708</v>
      </c>
      <c r="O5" s="56" t="s">
        <v>124</v>
      </c>
      <c r="P5" s="56" t="s">
        <v>106</v>
      </c>
      <c r="Q5" s="57" t="s">
        <v>125</v>
      </c>
      <c r="R5" s="56"/>
      <c r="S5" s="59"/>
      <c r="T5" s="60"/>
    </row>
    <row r="6" spans="1:20" ht="24.95" customHeight="1" x14ac:dyDescent="0.25">
      <c r="A6" s="56">
        <v>4</v>
      </c>
      <c r="B6" s="56" t="s">
        <v>126</v>
      </c>
      <c r="C6" s="56" t="s">
        <v>127</v>
      </c>
      <c r="D6" s="56" t="s">
        <v>110</v>
      </c>
      <c r="E6" s="57" t="s">
        <v>478</v>
      </c>
      <c r="F6" s="57"/>
      <c r="G6" s="56">
        <v>4</v>
      </c>
      <c r="H6" s="56" t="s">
        <v>114</v>
      </c>
      <c r="I6" s="56" t="s">
        <v>128</v>
      </c>
      <c r="J6" s="61" t="s">
        <v>122</v>
      </c>
      <c r="K6" s="57" t="s">
        <v>129</v>
      </c>
      <c r="L6" s="57"/>
      <c r="M6" s="56">
        <v>4</v>
      </c>
      <c r="N6" s="56">
        <v>712</v>
      </c>
      <c r="O6" s="56" t="s">
        <v>130</v>
      </c>
      <c r="P6" s="56" t="s">
        <v>110</v>
      </c>
      <c r="Q6" s="57" t="s">
        <v>107</v>
      </c>
      <c r="R6" s="56"/>
      <c r="S6" s="59"/>
      <c r="T6" s="60"/>
    </row>
    <row r="7" spans="1:20" ht="24.95" customHeight="1" x14ac:dyDescent="0.25">
      <c r="A7" s="56">
        <v>5</v>
      </c>
      <c r="B7" s="63" t="s">
        <v>131</v>
      </c>
      <c r="C7" s="56" t="s">
        <v>132</v>
      </c>
      <c r="D7" s="56" t="s">
        <v>110</v>
      </c>
      <c r="E7" s="58"/>
      <c r="F7" s="57" t="s">
        <v>459</v>
      </c>
      <c r="G7" s="56">
        <v>5</v>
      </c>
      <c r="H7" s="56" t="s">
        <v>114</v>
      </c>
      <c r="I7" s="56" t="s">
        <v>133</v>
      </c>
      <c r="J7" s="56" t="s">
        <v>110</v>
      </c>
      <c r="K7" s="57" t="s">
        <v>107</v>
      </c>
      <c r="L7" s="57"/>
      <c r="M7" s="56">
        <v>5</v>
      </c>
      <c r="N7" s="56">
        <v>714</v>
      </c>
      <c r="O7" s="56" t="s">
        <v>134</v>
      </c>
      <c r="P7" s="56" t="s">
        <v>110</v>
      </c>
      <c r="Q7" s="57"/>
      <c r="R7" s="64" t="s">
        <v>479</v>
      </c>
      <c r="S7" s="59"/>
      <c r="T7" s="60"/>
    </row>
    <row r="8" spans="1:20" ht="24.95" customHeight="1" x14ac:dyDescent="0.25">
      <c r="A8" s="56">
        <v>6</v>
      </c>
      <c r="B8" s="56" t="s">
        <v>135</v>
      </c>
      <c r="C8" s="56" t="s">
        <v>136</v>
      </c>
      <c r="D8" s="56" t="s">
        <v>110</v>
      </c>
      <c r="E8" s="57" t="s">
        <v>478</v>
      </c>
      <c r="F8" s="57"/>
      <c r="G8" s="56">
        <v>6</v>
      </c>
      <c r="H8" s="56" t="s">
        <v>114</v>
      </c>
      <c r="I8" s="65" t="s">
        <v>137</v>
      </c>
      <c r="J8" s="61" t="s">
        <v>122</v>
      </c>
      <c r="K8" s="57" t="s">
        <v>123</v>
      </c>
      <c r="L8" s="56"/>
      <c r="M8" s="56">
        <v>6</v>
      </c>
      <c r="N8" s="56">
        <v>715</v>
      </c>
      <c r="O8" s="56" t="s">
        <v>138</v>
      </c>
      <c r="P8" s="56" t="s">
        <v>106</v>
      </c>
      <c r="Q8" s="57" t="s">
        <v>125</v>
      </c>
      <c r="R8" s="56"/>
      <c r="S8" s="59"/>
      <c r="T8" s="60"/>
    </row>
    <row r="9" spans="1:20" ht="24.95" customHeight="1" x14ac:dyDescent="0.25">
      <c r="A9" s="56">
        <v>7</v>
      </c>
      <c r="B9" s="56" t="s">
        <v>139</v>
      </c>
      <c r="C9" s="56" t="s">
        <v>140</v>
      </c>
      <c r="D9" s="56" t="s">
        <v>110</v>
      </c>
      <c r="E9" s="58" t="s">
        <v>474</v>
      </c>
      <c r="F9" s="57"/>
      <c r="G9" s="56">
        <v>7</v>
      </c>
      <c r="H9" s="56" t="s">
        <v>114</v>
      </c>
      <c r="I9" s="56" t="s">
        <v>142</v>
      </c>
      <c r="J9" s="56" t="s">
        <v>110</v>
      </c>
      <c r="K9" s="57" t="s">
        <v>158</v>
      </c>
      <c r="L9" s="57"/>
      <c r="M9" s="56">
        <v>7</v>
      </c>
      <c r="N9" s="56">
        <v>716</v>
      </c>
      <c r="O9" s="56" t="s">
        <v>143</v>
      </c>
      <c r="P9" s="56" t="s">
        <v>106</v>
      </c>
      <c r="Q9" s="57" t="s">
        <v>116</v>
      </c>
      <c r="R9" s="57"/>
      <c r="S9" s="59"/>
      <c r="T9" s="60"/>
    </row>
    <row r="10" spans="1:20" ht="24.95" customHeight="1" x14ac:dyDescent="0.25">
      <c r="A10" s="56">
        <v>8</v>
      </c>
      <c r="B10" s="56" t="s">
        <v>144</v>
      </c>
      <c r="C10" s="56" t="s">
        <v>145</v>
      </c>
      <c r="D10" s="61" t="s">
        <v>122</v>
      </c>
      <c r="E10" s="57" t="s">
        <v>146</v>
      </c>
      <c r="F10" s="58"/>
      <c r="G10" s="56">
        <v>8</v>
      </c>
      <c r="H10" s="56" t="s">
        <v>114</v>
      </c>
      <c r="I10" s="56" t="s">
        <v>147</v>
      </c>
      <c r="J10" s="61" t="s">
        <v>122</v>
      </c>
      <c r="K10" s="58" t="s">
        <v>148</v>
      </c>
      <c r="L10" s="66"/>
      <c r="M10" s="56">
        <v>8</v>
      </c>
      <c r="N10" s="56">
        <v>718</v>
      </c>
      <c r="O10" s="56" t="s">
        <v>149</v>
      </c>
      <c r="P10" s="56" t="s">
        <v>110</v>
      </c>
      <c r="Q10" s="106" t="s">
        <v>424</v>
      </c>
      <c r="R10" s="106" t="s">
        <v>425</v>
      </c>
      <c r="S10" s="59"/>
      <c r="T10" s="60"/>
    </row>
    <row r="11" spans="1:20" ht="24.95" customHeight="1" x14ac:dyDescent="0.25">
      <c r="A11" s="56">
        <v>9</v>
      </c>
      <c r="B11" s="56" t="s">
        <v>150</v>
      </c>
      <c r="C11" s="56" t="s">
        <v>151</v>
      </c>
      <c r="D11" s="56" t="s">
        <v>110</v>
      </c>
      <c r="E11" s="57"/>
      <c r="F11" s="57" t="s">
        <v>484</v>
      </c>
      <c r="G11" s="56">
        <v>9</v>
      </c>
      <c r="H11" s="56" t="s">
        <v>114</v>
      </c>
      <c r="I11" s="56" t="s">
        <v>153</v>
      </c>
      <c r="J11" s="61" t="s">
        <v>122</v>
      </c>
      <c r="K11" s="58"/>
      <c r="L11" s="57" t="s">
        <v>154</v>
      </c>
      <c r="M11" s="56">
        <v>9</v>
      </c>
      <c r="N11" s="62">
        <v>720</v>
      </c>
      <c r="O11" s="56" t="s">
        <v>155</v>
      </c>
      <c r="P11" s="56" t="s">
        <v>106</v>
      </c>
      <c r="Q11" s="57"/>
      <c r="R11" s="64" t="s">
        <v>466</v>
      </c>
      <c r="S11" s="59"/>
      <c r="T11" s="60"/>
    </row>
    <row r="12" spans="1:20" ht="24.95" customHeight="1" x14ac:dyDescent="0.25">
      <c r="A12" s="56">
        <v>10</v>
      </c>
      <c r="B12" s="56" t="s">
        <v>156</v>
      </c>
      <c r="C12" s="56" t="s">
        <v>157</v>
      </c>
      <c r="D12" s="56" t="s">
        <v>110</v>
      </c>
      <c r="E12" s="57" t="s">
        <v>158</v>
      </c>
      <c r="F12" s="57"/>
      <c r="G12" s="56">
        <v>10</v>
      </c>
      <c r="H12" s="56" t="s">
        <v>114</v>
      </c>
      <c r="I12" s="56" t="s">
        <v>159</v>
      </c>
      <c r="J12" s="56" t="s">
        <v>110</v>
      </c>
      <c r="K12" s="57" t="s">
        <v>107</v>
      </c>
      <c r="L12" s="57"/>
      <c r="M12" s="56">
        <v>10</v>
      </c>
      <c r="N12" s="56">
        <v>721</v>
      </c>
      <c r="O12" s="56" t="s">
        <v>160</v>
      </c>
      <c r="P12" s="56" t="s">
        <v>110</v>
      </c>
      <c r="Q12" s="57" t="s">
        <v>163</v>
      </c>
      <c r="R12" s="56"/>
      <c r="S12" s="59"/>
      <c r="T12" s="67"/>
    </row>
    <row r="13" spans="1:20" ht="24.95" customHeight="1" x14ac:dyDescent="0.25">
      <c r="A13" s="56">
        <v>11</v>
      </c>
      <c r="B13" s="56" t="s">
        <v>161</v>
      </c>
      <c r="C13" s="56" t="s">
        <v>162</v>
      </c>
      <c r="D13" s="56" t="s">
        <v>110</v>
      </c>
      <c r="E13" s="57" t="s">
        <v>485</v>
      </c>
      <c r="F13" s="57"/>
      <c r="G13" s="56">
        <v>11</v>
      </c>
      <c r="H13" s="56" t="s">
        <v>114</v>
      </c>
      <c r="I13" s="56" t="s">
        <v>164</v>
      </c>
      <c r="J13" s="56" t="s">
        <v>110</v>
      </c>
      <c r="K13" s="57"/>
      <c r="L13" s="57" t="s">
        <v>165</v>
      </c>
      <c r="M13" s="56">
        <v>11</v>
      </c>
      <c r="N13" s="56">
        <v>901</v>
      </c>
      <c r="O13" s="56" t="s">
        <v>166</v>
      </c>
      <c r="P13" s="56" t="s">
        <v>106</v>
      </c>
      <c r="Q13" s="57" t="s">
        <v>107</v>
      </c>
      <c r="R13" s="57"/>
      <c r="S13" s="59"/>
      <c r="T13" s="60"/>
    </row>
    <row r="14" spans="1:20" ht="24.95" customHeight="1" x14ac:dyDescent="0.25">
      <c r="A14" s="56">
        <v>12</v>
      </c>
      <c r="B14" s="56" t="s">
        <v>167</v>
      </c>
      <c r="C14" s="56" t="s">
        <v>168</v>
      </c>
      <c r="D14" s="56" t="s">
        <v>110</v>
      </c>
      <c r="E14" s="57"/>
      <c r="F14" s="57"/>
      <c r="G14" s="56">
        <v>12</v>
      </c>
      <c r="H14" s="56" t="s">
        <v>114</v>
      </c>
      <c r="I14" s="56" t="s">
        <v>169</v>
      </c>
      <c r="J14" s="56" t="s">
        <v>110</v>
      </c>
      <c r="K14" s="57" t="s">
        <v>107</v>
      </c>
      <c r="L14" s="57"/>
      <c r="M14" s="56">
        <v>12</v>
      </c>
      <c r="N14" s="56">
        <v>906</v>
      </c>
      <c r="O14" s="56" t="s">
        <v>170</v>
      </c>
      <c r="P14" s="56" t="s">
        <v>106</v>
      </c>
      <c r="Q14" s="57" t="s">
        <v>171</v>
      </c>
      <c r="R14" s="68" t="s">
        <v>172</v>
      </c>
      <c r="S14" s="59"/>
      <c r="T14" s="60"/>
    </row>
    <row r="15" spans="1:20" ht="24.95" customHeight="1" x14ac:dyDescent="0.25">
      <c r="A15" s="56">
        <v>13</v>
      </c>
      <c r="B15" s="56" t="s">
        <v>173</v>
      </c>
      <c r="C15" s="56" t="s">
        <v>174</v>
      </c>
      <c r="D15" s="56" t="s">
        <v>106</v>
      </c>
      <c r="E15" s="57" t="s">
        <v>107</v>
      </c>
      <c r="F15" s="56"/>
      <c r="G15" s="56">
        <v>13</v>
      </c>
      <c r="H15" s="56" t="s">
        <v>114</v>
      </c>
      <c r="I15" s="56" t="s">
        <v>175</v>
      </c>
      <c r="J15" s="56" t="s">
        <v>110</v>
      </c>
      <c r="K15" s="57" t="s">
        <v>107</v>
      </c>
      <c r="L15" s="56"/>
      <c r="M15" s="56">
        <v>13</v>
      </c>
      <c r="N15" s="56">
        <v>910</v>
      </c>
      <c r="O15" s="56" t="s">
        <v>176</v>
      </c>
      <c r="P15" s="56" t="s">
        <v>110</v>
      </c>
      <c r="Q15" s="57"/>
      <c r="R15" s="64" t="s">
        <v>467</v>
      </c>
      <c r="S15" s="59"/>
      <c r="T15" s="60"/>
    </row>
    <row r="16" spans="1:20" ht="24.95" customHeight="1" x14ac:dyDescent="0.25">
      <c r="A16" s="56">
        <v>14</v>
      </c>
      <c r="B16" s="56" t="s">
        <v>177</v>
      </c>
      <c r="C16" s="56" t="s">
        <v>178</v>
      </c>
      <c r="D16" s="56" t="s">
        <v>106</v>
      </c>
      <c r="E16" s="58" t="s">
        <v>486</v>
      </c>
      <c r="F16" s="57"/>
      <c r="G16" s="56">
        <v>14</v>
      </c>
      <c r="H16" s="56" t="s">
        <v>179</v>
      </c>
      <c r="I16" s="56" t="s">
        <v>180</v>
      </c>
      <c r="J16" s="56" t="s">
        <v>106</v>
      </c>
      <c r="K16" s="57" t="s">
        <v>107</v>
      </c>
      <c r="L16" s="56"/>
      <c r="M16" s="56">
        <v>14</v>
      </c>
      <c r="N16" s="56">
        <v>913</v>
      </c>
      <c r="O16" s="56" t="s">
        <v>181</v>
      </c>
      <c r="P16" s="56" t="s">
        <v>110</v>
      </c>
      <c r="Q16" s="57"/>
      <c r="R16" s="57" t="s">
        <v>182</v>
      </c>
      <c r="S16" s="59"/>
      <c r="T16" s="60"/>
    </row>
    <row r="17" spans="1:20" ht="24.95" customHeight="1" x14ac:dyDescent="0.25">
      <c r="A17" s="56">
        <v>15</v>
      </c>
      <c r="B17" s="56" t="s">
        <v>183</v>
      </c>
      <c r="C17" s="56" t="s">
        <v>184</v>
      </c>
      <c r="D17" s="56" t="s">
        <v>110</v>
      </c>
      <c r="E17" s="57" t="s">
        <v>478</v>
      </c>
      <c r="F17" s="57"/>
      <c r="G17" s="56">
        <v>15</v>
      </c>
      <c r="H17" s="56" t="s">
        <v>179</v>
      </c>
      <c r="I17" s="56" t="s">
        <v>185</v>
      </c>
      <c r="J17" s="61" t="s">
        <v>122</v>
      </c>
      <c r="K17" s="57" t="s">
        <v>186</v>
      </c>
      <c r="L17" s="56"/>
      <c r="M17" s="56">
        <v>15</v>
      </c>
      <c r="N17" s="56">
        <v>914</v>
      </c>
      <c r="O17" s="56" t="s">
        <v>187</v>
      </c>
      <c r="P17" s="56" t="s">
        <v>106</v>
      </c>
      <c r="Q17" s="57" t="s">
        <v>462</v>
      </c>
      <c r="R17" s="57"/>
      <c r="S17" s="60"/>
      <c r="T17" s="60"/>
    </row>
    <row r="18" spans="1:20" ht="24.95" customHeight="1" x14ac:dyDescent="0.25">
      <c r="A18" s="56">
        <v>16</v>
      </c>
      <c r="B18" s="56" t="s">
        <v>189</v>
      </c>
      <c r="C18" s="56" t="s">
        <v>190</v>
      </c>
      <c r="D18" s="61" t="s">
        <v>122</v>
      </c>
      <c r="E18" s="57" t="s">
        <v>186</v>
      </c>
      <c r="F18" s="56"/>
      <c r="G18" s="56">
        <v>16</v>
      </c>
      <c r="H18" s="56" t="s">
        <v>179</v>
      </c>
      <c r="I18" s="56" t="s">
        <v>191</v>
      </c>
      <c r="J18" s="56" t="s">
        <v>106</v>
      </c>
      <c r="K18" s="57" t="s">
        <v>141</v>
      </c>
      <c r="L18" s="57"/>
      <c r="M18" s="56">
        <v>16</v>
      </c>
      <c r="N18" s="62">
        <v>915</v>
      </c>
      <c r="O18" s="65" t="s">
        <v>192</v>
      </c>
      <c r="P18" s="56" t="s">
        <v>106</v>
      </c>
      <c r="Q18" s="57" t="s">
        <v>188</v>
      </c>
      <c r="R18" s="57"/>
      <c r="S18" s="60"/>
      <c r="T18" s="60"/>
    </row>
    <row r="19" spans="1:20" ht="24.95" customHeight="1" x14ac:dyDescent="0.25">
      <c r="A19" s="56">
        <v>17</v>
      </c>
      <c r="B19" s="56" t="s">
        <v>189</v>
      </c>
      <c r="C19" s="56" t="s">
        <v>193</v>
      </c>
      <c r="D19" s="61" t="s">
        <v>122</v>
      </c>
      <c r="E19" s="58" t="s">
        <v>461</v>
      </c>
      <c r="F19" s="57"/>
      <c r="G19" s="56">
        <v>17</v>
      </c>
      <c r="H19" s="56" t="s">
        <v>179</v>
      </c>
      <c r="I19" s="56" t="s">
        <v>195</v>
      </c>
      <c r="J19" s="56" t="s">
        <v>110</v>
      </c>
      <c r="K19" s="57" t="s">
        <v>107</v>
      </c>
      <c r="L19" s="57"/>
      <c r="M19" s="56">
        <v>17</v>
      </c>
      <c r="N19" s="62">
        <v>917</v>
      </c>
      <c r="O19" s="65" t="s">
        <v>196</v>
      </c>
      <c r="P19" s="61" t="s">
        <v>122</v>
      </c>
      <c r="Q19" s="57"/>
      <c r="R19" s="64" t="s">
        <v>460</v>
      </c>
      <c r="S19" s="60"/>
      <c r="T19" s="60"/>
    </row>
    <row r="20" spans="1:20" ht="24.95" customHeight="1" x14ac:dyDescent="0.25">
      <c r="A20" s="56">
        <v>18</v>
      </c>
      <c r="B20" s="56" t="s">
        <v>197</v>
      </c>
      <c r="C20" s="56" t="s">
        <v>198</v>
      </c>
      <c r="D20" s="56" t="s">
        <v>110</v>
      </c>
      <c r="E20" s="57" t="s">
        <v>487</v>
      </c>
      <c r="F20" s="57"/>
      <c r="G20" s="56">
        <v>18</v>
      </c>
      <c r="H20" s="56" t="s">
        <v>179</v>
      </c>
      <c r="I20" s="56" t="s">
        <v>199</v>
      </c>
      <c r="J20" s="56" t="s">
        <v>110</v>
      </c>
      <c r="K20" s="57"/>
      <c r="L20" s="57" t="s">
        <v>165</v>
      </c>
      <c r="M20" s="56">
        <v>18</v>
      </c>
      <c r="N20" s="56" t="s">
        <v>200</v>
      </c>
      <c r="O20" s="65" t="s">
        <v>201</v>
      </c>
      <c r="P20" s="56" t="s">
        <v>110</v>
      </c>
      <c r="Q20" s="57" t="s">
        <v>464</v>
      </c>
      <c r="R20" s="57"/>
      <c r="S20" s="17"/>
      <c r="T20" s="17"/>
    </row>
    <row r="21" spans="1:20" ht="24.95" customHeight="1" x14ac:dyDescent="0.25">
      <c r="A21" s="56">
        <v>19</v>
      </c>
      <c r="B21" s="56" t="s">
        <v>200</v>
      </c>
      <c r="C21" s="56" t="s">
        <v>202</v>
      </c>
      <c r="D21" s="56" t="s">
        <v>110</v>
      </c>
      <c r="E21" s="57" t="s">
        <v>107</v>
      </c>
      <c r="F21" s="57"/>
      <c r="G21" s="56">
        <v>19</v>
      </c>
      <c r="H21" s="56" t="s">
        <v>179</v>
      </c>
      <c r="I21" s="56" t="s">
        <v>203</v>
      </c>
      <c r="J21" s="56" t="s">
        <v>110</v>
      </c>
      <c r="K21" s="57" t="s">
        <v>107</v>
      </c>
      <c r="L21" s="57"/>
      <c r="M21" s="56">
        <v>19</v>
      </c>
      <c r="N21" s="56" t="s">
        <v>204</v>
      </c>
      <c r="O21" s="56" t="s">
        <v>205</v>
      </c>
      <c r="P21" s="56" t="s">
        <v>110</v>
      </c>
      <c r="Q21" s="57" t="s">
        <v>464</v>
      </c>
      <c r="R21" s="57"/>
      <c r="S21" s="17"/>
      <c r="T21" s="17"/>
    </row>
    <row r="22" spans="1:20" ht="24.95" customHeight="1" x14ac:dyDescent="0.25">
      <c r="A22" s="56">
        <v>20</v>
      </c>
      <c r="B22" s="56" t="s">
        <v>114</v>
      </c>
      <c r="C22" s="56" t="s">
        <v>206</v>
      </c>
      <c r="D22" s="56" t="s">
        <v>110</v>
      </c>
      <c r="E22" s="57"/>
      <c r="F22" s="57" t="s">
        <v>165</v>
      </c>
      <c r="G22" s="56">
        <v>20</v>
      </c>
      <c r="H22" s="56" t="s">
        <v>207</v>
      </c>
      <c r="I22" s="56" t="s">
        <v>208</v>
      </c>
      <c r="J22" s="56" t="s">
        <v>110</v>
      </c>
      <c r="K22" s="57" t="s">
        <v>107</v>
      </c>
      <c r="L22" s="56"/>
      <c r="M22" s="56">
        <v>20</v>
      </c>
      <c r="N22" s="56" t="s">
        <v>179</v>
      </c>
      <c r="O22" s="56" t="s">
        <v>209</v>
      </c>
      <c r="P22" s="56" t="s">
        <v>106</v>
      </c>
      <c r="Q22" s="57" t="s">
        <v>107</v>
      </c>
      <c r="R22" s="57"/>
      <c r="S22" s="17"/>
      <c r="T22" s="17"/>
    </row>
    <row r="23" spans="1:20" ht="24.95" customHeight="1" x14ac:dyDescent="0.25">
      <c r="A23" s="56">
        <v>21</v>
      </c>
      <c r="B23" s="56" t="s">
        <v>210</v>
      </c>
      <c r="C23" s="56" t="s">
        <v>211</v>
      </c>
      <c r="D23" s="56" t="s">
        <v>110</v>
      </c>
      <c r="E23" s="57" t="s">
        <v>107</v>
      </c>
      <c r="F23" s="56"/>
      <c r="G23" s="56">
        <v>21</v>
      </c>
      <c r="H23" s="56" t="s">
        <v>179</v>
      </c>
      <c r="I23" s="56" t="s">
        <v>212</v>
      </c>
      <c r="J23" s="56" t="s">
        <v>110</v>
      </c>
      <c r="K23" s="57" t="s">
        <v>107</v>
      </c>
      <c r="L23" s="56"/>
      <c r="M23" s="56">
        <v>21</v>
      </c>
      <c r="N23" s="56" t="s">
        <v>179</v>
      </c>
      <c r="O23" s="56" t="s">
        <v>213</v>
      </c>
      <c r="P23" s="56" t="s">
        <v>106</v>
      </c>
      <c r="Q23" s="57" t="s">
        <v>158</v>
      </c>
      <c r="R23" s="57"/>
      <c r="S23" s="17"/>
      <c r="T23" s="17"/>
    </row>
    <row r="24" spans="1:20" ht="24.95" customHeight="1" x14ac:dyDescent="0.25">
      <c r="A24" s="56">
        <v>22</v>
      </c>
      <c r="B24" s="56" t="s">
        <v>197</v>
      </c>
      <c r="C24" s="56" t="s">
        <v>214</v>
      </c>
      <c r="D24" s="61" t="s">
        <v>122</v>
      </c>
      <c r="E24" s="57" t="s">
        <v>129</v>
      </c>
      <c r="F24" s="56"/>
      <c r="G24" s="56">
        <v>22</v>
      </c>
      <c r="H24" s="56" t="s">
        <v>179</v>
      </c>
      <c r="I24" s="56" t="s">
        <v>215</v>
      </c>
      <c r="J24" s="56" t="s">
        <v>110</v>
      </c>
      <c r="K24" s="57" t="s">
        <v>107</v>
      </c>
      <c r="L24" s="57"/>
      <c r="M24" s="56">
        <v>22</v>
      </c>
      <c r="N24" s="62">
        <v>801</v>
      </c>
      <c r="O24" s="56" t="s">
        <v>216</v>
      </c>
      <c r="P24" s="56" t="s">
        <v>110</v>
      </c>
      <c r="Q24" s="57"/>
      <c r="R24" s="68" t="s">
        <v>217</v>
      </c>
      <c r="S24" s="17"/>
      <c r="T24" s="17"/>
    </row>
    <row r="25" spans="1:20" ht="24.95" customHeight="1" x14ac:dyDescent="0.25">
      <c r="A25" s="56">
        <v>23</v>
      </c>
      <c r="B25" s="56" t="s">
        <v>197</v>
      </c>
      <c r="C25" s="56" t="s">
        <v>218</v>
      </c>
      <c r="D25" s="61" t="s">
        <v>122</v>
      </c>
      <c r="E25" s="58" t="s">
        <v>219</v>
      </c>
      <c r="F25" s="56"/>
      <c r="G25" s="56">
        <v>23</v>
      </c>
      <c r="H25" s="56" t="s">
        <v>179</v>
      </c>
      <c r="I25" s="56" t="s">
        <v>220</v>
      </c>
      <c r="J25" s="56" t="s">
        <v>110</v>
      </c>
      <c r="K25" s="57" t="s">
        <v>107</v>
      </c>
      <c r="L25" s="56"/>
      <c r="M25" s="56">
        <v>23</v>
      </c>
      <c r="N25" s="56">
        <v>805</v>
      </c>
      <c r="O25" s="56" t="s">
        <v>221</v>
      </c>
      <c r="P25" s="56" t="s">
        <v>106</v>
      </c>
      <c r="Q25" s="57"/>
      <c r="R25" s="68" t="s">
        <v>217</v>
      </c>
      <c r="S25" s="17"/>
      <c r="T25" s="17"/>
    </row>
    <row r="26" spans="1:20" ht="24.95" customHeight="1" x14ac:dyDescent="0.25">
      <c r="A26" s="56">
        <v>24</v>
      </c>
      <c r="B26" s="56" t="s">
        <v>222</v>
      </c>
      <c r="C26" s="56" t="s">
        <v>223</v>
      </c>
      <c r="D26" s="56" t="s">
        <v>110</v>
      </c>
      <c r="E26" s="57"/>
      <c r="F26" s="57" t="s">
        <v>165</v>
      </c>
      <c r="G26" s="56">
        <v>24</v>
      </c>
      <c r="H26" s="56" t="s">
        <v>179</v>
      </c>
      <c r="I26" s="56" t="s">
        <v>224</v>
      </c>
      <c r="J26" s="61" t="s">
        <v>122</v>
      </c>
      <c r="K26" s="58" t="s">
        <v>225</v>
      </c>
      <c r="L26" s="56"/>
      <c r="M26" s="56">
        <v>24</v>
      </c>
      <c r="N26" s="56">
        <v>807</v>
      </c>
      <c r="O26" s="56" t="s">
        <v>226</v>
      </c>
      <c r="P26" s="56" t="s">
        <v>110</v>
      </c>
      <c r="Q26" s="57"/>
      <c r="R26" s="68" t="s">
        <v>217</v>
      </c>
      <c r="S26" s="17"/>
      <c r="T26" s="17"/>
    </row>
    <row r="27" spans="1:20" ht="24.95" customHeight="1" x14ac:dyDescent="0.25">
      <c r="A27" s="56">
        <v>25</v>
      </c>
      <c r="B27" s="56" t="s">
        <v>227</v>
      </c>
      <c r="C27" s="56" t="s">
        <v>228</v>
      </c>
      <c r="D27" s="56" t="s">
        <v>110</v>
      </c>
      <c r="E27" s="57" t="s">
        <v>188</v>
      </c>
      <c r="F27" s="57"/>
      <c r="G27" s="56">
        <v>25</v>
      </c>
      <c r="H27" s="56" t="s">
        <v>179</v>
      </c>
      <c r="I27" s="56" t="s">
        <v>229</v>
      </c>
      <c r="J27" s="56" t="s">
        <v>110</v>
      </c>
      <c r="K27" s="57" t="s">
        <v>107</v>
      </c>
      <c r="L27" s="57"/>
      <c r="M27" s="56">
        <v>25</v>
      </c>
      <c r="N27" s="65">
        <v>809</v>
      </c>
      <c r="O27" s="56" t="s">
        <v>230</v>
      </c>
      <c r="P27" s="56" t="s">
        <v>110</v>
      </c>
      <c r="Q27" s="57"/>
      <c r="R27" s="68" t="s">
        <v>217</v>
      </c>
      <c r="S27" s="17"/>
      <c r="T27" s="17"/>
    </row>
    <row r="28" spans="1:20" ht="24.95" customHeight="1" x14ac:dyDescent="0.25">
      <c r="A28" s="56">
        <v>26</v>
      </c>
      <c r="B28" s="69"/>
      <c r="C28" s="56" t="s">
        <v>472</v>
      </c>
      <c r="D28" s="61" t="s">
        <v>122</v>
      </c>
      <c r="E28" s="57" t="s">
        <v>473</v>
      </c>
      <c r="F28" s="69"/>
      <c r="G28" s="56">
        <v>26</v>
      </c>
      <c r="H28" s="56" t="s">
        <v>179</v>
      </c>
      <c r="I28" s="56" t="s">
        <v>233</v>
      </c>
      <c r="J28" s="61" t="s">
        <v>122</v>
      </c>
      <c r="K28" s="57" t="s">
        <v>129</v>
      </c>
      <c r="L28" s="57"/>
      <c r="M28" s="56">
        <v>26</v>
      </c>
      <c r="N28" s="56">
        <v>811</v>
      </c>
      <c r="O28" s="56" t="s">
        <v>234</v>
      </c>
      <c r="P28" s="61" t="s">
        <v>122</v>
      </c>
      <c r="Q28" s="57"/>
      <c r="R28" s="64"/>
      <c r="S28" s="17"/>
      <c r="T28" s="17"/>
    </row>
    <row r="29" spans="1:20" ht="24.95" customHeight="1" x14ac:dyDescent="0.25">
      <c r="A29" s="56">
        <v>27</v>
      </c>
      <c r="B29" s="56" t="s">
        <v>235</v>
      </c>
      <c r="C29" s="56" t="s">
        <v>236</v>
      </c>
      <c r="D29" s="61" t="s">
        <v>122</v>
      </c>
      <c r="E29" s="56" t="s">
        <v>237</v>
      </c>
      <c r="F29" s="57"/>
      <c r="G29" s="56">
        <v>27</v>
      </c>
      <c r="H29" s="56" t="s">
        <v>179</v>
      </c>
      <c r="I29" s="56" t="s">
        <v>238</v>
      </c>
      <c r="J29" s="56" t="s">
        <v>239</v>
      </c>
      <c r="K29" s="57" t="s">
        <v>240</v>
      </c>
      <c r="L29" s="57" t="s">
        <v>241</v>
      </c>
      <c r="M29" s="56">
        <v>27</v>
      </c>
      <c r="N29" s="56">
        <v>816</v>
      </c>
      <c r="O29" s="56" t="s">
        <v>242</v>
      </c>
      <c r="P29" s="61" t="s">
        <v>122</v>
      </c>
      <c r="Q29" s="57"/>
      <c r="R29" s="68"/>
      <c r="S29" s="17"/>
      <c r="T29" s="17"/>
    </row>
    <row r="30" spans="1:20" ht="24.95" customHeight="1" x14ac:dyDescent="0.25">
      <c r="A30" s="110">
        <f>SUM(C30+I30+O30)</f>
        <v>81</v>
      </c>
      <c r="B30" s="110"/>
      <c r="C30" s="71">
        <f>COUNTA(C3:C29)</f>
        <v>27</v>
      </c>
      <c r="D30" s="110"/>
      <c r="E30" s="72">
        <f>COUNTA(E3:E21)</f>
        <v>16</v>
      </c>
      <c r="F30" s="72">
        <f>COUNTA(F3:F27)</f>
        <v>4</v>
      </c>
      <c r="G30" s="110"/>
      <c r="H30" s="110"/>
      <c r="I30" s="72">
        <f>COUNTA(I3:I29)</f>
        <v>27</v>
      </c>
      <c r="J30" s="110"/>
      <c r="K30" s="110">
        <f>COUNTA(K3:K23)</f>
        <v>18</v>
      </c>
      <c r="L30" s="110">
        <f>COUNTA(L12:L28)</f>
        <v>2</v>
      </c>
      <c r="M30" s="73"/>
      <c r="N30" s="74"/>
      <c r="O30" s="74">
        <f>COUNTA(O3:O29)</f>
        <v>27</v>
      </c>
      <c r="P30" s="74"/>
      <c r="Q30" s="72">
        <f>COUNTA(Q3:Q21)</f>
        <v>14</v>
      </c>
      <c r="R30" s="110">
        <v>1</v>
      </c>
      <c r="S30" s="17"/>
      <c r="T30" s="17"/>
    </row>
    <row r="31" spans="1:20" ht="24.95" customHeight="1" x14ac:dyDescent="0.25">
      <c r="A31" s="75" t="s">
        <v>243</v>
      </c>
      <c r="B31" s="75" t="s">
        <v>391</v>
      </c>
      <c r="C31" s="75" t="s">
        <v>392</v>
      </c>
      <c r="D31" s="76" t="s">
        <v>393</v>
      </c>
      <c r="E31" s="76" t="s">
        <v>394</v>
      </c>
      <c r="F31" s="76" t="s">
        <v>395</v>
      </c>
      <c r="G31" s="75" t="s">
        <v>243</v>
      </c>
      <c r="H31" s="75" t="s">
        <v>391</v>
      </c>
      <c r="I31" s="75" t="s">
        <v>392</v>
      </c>
      <c r="J31" s="76" t="s">
        <v>393</v>
      </c>
      <c r="K31" s="76" t="s">
        <v>394</v>
      </c>
      <c r="L31" s="76" t="s">
        <v>395</v>
      </c>
      <c r="M31" s="75" t="s">
        <v>243</v>
      </c>
      <c r="N31" s="75" t="s">
        <v>391</v>
      </c>
      <c r="O31" s="75" t="s">
        <v>392</v>
      </c>
      <c r="P31" s="76" t="s">
        <v>393</v>
      </c>
      <c r="Q31" s="76" t="s">
        <v>394</v>
      </c>
      <c r="R31" s="75" t="s">
        <v>395</v>
      </c>
      <c r="T31" s="17"/>
    </row>
    <row r="32" spans="1:20" ht="24.95" customHeight="1" x14ac:dyDescent="0.25">
      <c r="A32" s="77" t="s">
        <v>244</v>
      </c>
      <c r="B32" s="75" t="s">
        <v>86</v>
      </c>
      <c r="C32" s="75" t="s">
        <v>86</v>
      </c>
      <c r="D32" s="75" t="s">
        <v>86</v>
      </c>
      <c r="E32" s="75" t="s">
        <v>86</v>
      </c>
      <c r="F32" s="75" t="s">
        <v>86</v>
      </c>
      <c r="G32" s="77" t="s">
        <v>245</v>
      </c>
      <c r="H32" s="75" t="s">
        <v>88</v>
      </c>
      <c r="I32" s="75" t="s">
        <v>85</v>
      </c>
      <c r="J32" s="75" t="s">
        <v>85</v>
      </c>
      <c r="K32" s="75" t="s">
        <v>85</v>
      </c>
      <c r="L32" s="75" t="s">
        <v>85</v>
      </c>
      <c r="M32" s="77" t="s">
        <v>246</v>
      </c>
      <c r="N32" s="75" t="s">
        <v>85</v>
      </c>
      <c r="O32" s="75" t="s">
        <v>85</v>
      </c>
      <c r="P32" s="75" t="s">
        <v>85</v>
      </c>
      <c r="Q32" s="75" t="s">
        <v>85</v>
      </c>
      <c r="R32" s="75" t="s">
        <v>85</v>
      </c>
      <c r="S32" s="17"/>
      <c r="T32" s="17"/>
    </row>
    <row r="33" spans="1:21" s="79" customFormat="1" ht="24.95" customHeight="1" x14ac:dyDescent="0.25">
      <c r="A33" s="78">
        <v>7</v>
      </c>
      <c r="B33" s="78">
        <v>6</v>
      </c>
      <c r="C33" s="78">
        <v>4</v>
      </c>
      <c r="D33" s="78">
        <v>4</v>
      </c>
      <c r="E33" s="78">
        <v>4</v>
      </c>
      <c r="F33" s="78">
        <v>5</v>
      </c>
      <c r="G33" s="78">
        <v>6</v>
      </c>
      <c r="H33" s="78">
        <v>4</v>
      </c>
      <c r="I33" s="78">
        <v>5</v>
      </c>
      <c r="J33" s="78">
        <v>4</v>
      </c>
      <c r="K33" s="78">
        <v>5</v>
      </c>
      <c r="L33" s="78">
        <v>4</v>
      </c>
      <c r="M33" s="78">
        <v>5</v>
      </c>
      <c r="N33" s="78">
        <v>3</v>
      </c>
      <c r="O33" s="78">
        <v>3</v>
      </c>
      <c r="P33" s="78">
        <v>3</v>
      </c>
      <c r="Q33" s="78">
        <v>2</v>
      </c>
      <c r="R33" s="78">
        <v>3</v>
      </c>
    </row>
    <row r="34" spans="1:21" s="69" customFormat="1" ht="24.95" customHeight="1" x14ac:dyDescent="0.25">
      <c r="A34" s="69" t="s">
        <v>247</v>
      </c>
      <c r="B34" s="69" t="s">
        <v>248</v>
      </c>
      <c r="C34" s="69" t="s">
        <v>110</v>
      </c>
      <c r="D34" s="69" t="s">
        <v>107</v>
      </c>
      <c r="E34" s="80" t="s">
        <v>465</v>
      </c>
      <c r="F34" s="14"/>
      <c r="G34" s="14"/>
      <c r="H34" s="14"/>
      <c r="I34" s="14"/>
      <c r="J34" s="14"/>
      <c r="K34" s="14"/>
      <c r="L34" s="14"/>
      <c r="M34" s="81" t="s">
        <v>418</v>
      </c>
      <c r="N34" s="82" t="s">
        <v>250</v>
      </c>
      <c r="S34" s="83"/>
      <c r="T34" s="83"/>
    </row>
    <row r="35" spans="1:21" ht="24.95" customHeight="1" x14ac:dyDescent="0.25">
      <c r="A35" s="69" t="s">
        <v>251</v>
      </c>
      <c r="B35" s="69" t="s">
        <v>252</v>
      </c>
      <c r="C35" s="69" t="s">
        <v>110</v>
      </c>
      <c r="D35" s="69" t="s">
        <v>107</v>
      </c>
      <c r="E35" s="80"/>
      <c r="F35" s="14"/>
      <c r="G35" s="14"/>
      <c r="H35" s="14"/>
      <c r="I35" s="14"/>
      <c r="J35" s="14"/>
      <c r="K35" s="14"/>
      <c r="L35" s="14"/>
      <c r="M35" s="81"/>
      <c r="N35" s="84"/>
      <c r="O35" s="69"/>
      <c r="P35" s="69"/>
      <c r="Q35" s="69"/>
      <c r="R35" s="69"/>
      <c r="S35" s="17"/>
      <c r="T35" s="17"/>
    </row>
    <row r="36" spans="1:21" s="86" customFormat="1" ht="24.95" customHeight="1" x14ac:dyDescent="0.25">
      <c r="A36" s="69" t="s">
        <v>253</v>
      </c>
      <c r="B36" s="85" t="s">
        <v>254</v>
      </c>
      <c r="C36" s="69" t="s">
        <v>110</v>
      </c>
      <c r="D36" s="69" t="s">
        <v>107</v>
      </c>
      <c r="E36" s="102" t="s">
        <v>430</v>
      </c>
      <c r="F36" s="1"/>
      <c r="G36" s="1"/>
      <c r="H36" s="1"/>
      <c r="I36" s="1"/>
      <c r="J36" s="1"/>
      <c r="K36" s="1"/>
      <c r="L36" s="1"/>
      <c r="M36" s="103" t="s">
        <v>291</v>
      </c>
      <c r="N36" s="84" t="s">
        <v>255</v>
      </c>
      <c r="O36" s="69"/>
      <c r="P36" s="14"/>
      <c r="Q36" s="14"/>
      <c r="R36" s="14"/>
    </row>
    <row r="37" spans="1:21" s="86" customFormat="1" ht="24.95" customHeight="1" x14ac:dyDescent="0.25">
      <c r="A37" s="69" t="s">
        <v>126</v>
      </c>
      <c r="B37" s="69" t="s">
        <v>256</v>
      </c>
      <c r="C37" s="69" t="s">
        <v>110</v>
      </c>
      <c r="D37" s="69" t="s">
        <v>107</v>
      </c>
      <c r="E37" s="80" t="s">
        <v>483</v>
      </c>
      <c r="F37" s="14"/>
      <c r="G37" s="14"/>
      <c r="H37" s="14"/>
      <c r="I37" s="14"/>
      <c r="J37" s="14"/>
      <c r="K37" s="14"/>
      <c r="L37" s="14"/>
      <c r="M37" s="81" t="s">
        <v>302</v>
      </c>
      <c r="N37" s="84"/>
      <c r="O37" s="69"/>
      <c r="P37" s="14"/>
      <c r="Q37" s="14"/>
      <c r="R37" s="14"/>
    </row>
    <row r="38" spans="1:21" s="86" customFormat="1" ht="24.95" customHeight="1" x14ac:dyDescent="0.25">
      <c r="A38" s="69" t="s">
        <v>257</v>
      </c>
      <c r="B38" s="69" t="s">
        <v>258</v>
      </c>
      <c r="C38" s="69" t="s">
        <v>110</v>
      </c>
      <c r="D38" s="69" t="s">
        <v>165</v>
      </c>
      <c r="E38" s="102" t="s">
        <v>447</v>
      </c>
      <c r="F38" s="1"/>
      <c r="G38" s="1"/>
      <c r="H38" s="1"/>
      <c r="I38" s="1"/>
      <c r="J38" s="1"/>
      <c r="K38" s="1"/>
      <c r="L38" s="1"/>
      <c r="M38" s="103" t="s">
        <v>448</v>
      </c>
      <c r="N38" s="84" t="s">
        <v>260</v>
      </c>
      <c r="O38" s="81"/>
      <c r="P38" s="84"/>
      <c r="Q38" s="14"/>
      <c r="R38" s="69"/>
    </row>
    <row r="39" spans="1:21" ht="24.95" customHeight="1" x14ac:dyDescent="0.25">
      <c r="A39" s="69" t="s">
        <v>261</v>
      </c>
      <c r="B39" s="69" t="s">
        <v>136</v>
      </c>
      <c r="C39" s="69" t="s">
        <v>110</v>
      </c>
      <c r="D39" s="69" t="s">
        <v>107</v>
      </c>
      <c r="E39" s="80" t="s">
        <v>480</v>
      </c>
      <c r="F39" s="84"/>
      <c r="G39" s="69"/>
      <c r="H39" s="69"/>
      <c r="I39" s="69"/>
      <c r="J39" s="69"/>
      <c r="K39" s="69"/>
      <c r="L39" s="69"/>
      <c r="M39" s="81" t="s">
        <v>249</v>
      </c>
      <c r="O39" s="87"/>
      <c r="S39" s="17"/>
      <c r="T39" s="17"/>
    </row>
    <row r="40" spans="1:21" ht="24.95" customHeight="1" x14ac:dyDescent="0.25">
      <c r="A40" s="69" t="s">
        <v>263</v>
      </c>
      <c r="B40" s="69" t="s">
        <v>264</v>
      </c>
      <c r="C40" s="69" t="s">
        <v>110</v>
      </c>
      <c r="D40" s="69" t="s">
        <v>424</v>
      </c>
      <c r="E40" s="80" t="s">
        <v>475</v>
      </c>
      <c r="F40" s="84"/>
      <c r="G40" s="69"/>
      <c r="H40" s="69"/>
      <c r="I40" s="69"/>
      <c r="J40" s="69"/>
      <c r="K40" s="69"/>
      <c r="L40" s="69"/>
      <c r="M40" s="84"/>
      <c r="N40" s="87"/>
      <c r="P40" s="81" t="s">
        <v>476</v>
      </c>
      <c r="S40" s="17"/>
      <c r="T40" s="17"/>
    </row>
    <row r="41" spans="1:21" ht="24.95" customHeight="1" x14ac:dyDescent="0.25">
      <c r="A41" s="69" t="s">
        <v>150</v>
      </c>
      <c r="B41" s="88" t="s">
        <v>266</v>
      </c>
      <c r="C41" s="69" t="s">
        <v>110</v>
      </c>
      <c r="D41" s="69" t="s">
        <v>267</v>
      </c>
      <c r="E41" s="80" t="s">
        <v>488</v>
      </c>
      <c r="F41" s="14"/>
      <c r="G41" s="14"/>
      <c r="H41" s="14"/>
      <c r="I41" s="14"/>
      <c r="J41" s="14"/>
      <c r="K41" s="14"/>
      <c r="L41" s="14"/>
      <c r="M41" s="81" t="s">
        <v>489</v>
      </c>
      <c r="N41" s="84" t="s">
        <v>255</v>
      </c>
      <c r="O41" s="84"/>
      <c r="P41" s="69"/>
      <c r="S41" s="17"/>
      <c r="T41" s="17"/>
    </row>
    <row r="42" spans="1:21" s="69" customFormat="1" ht="24.95" customHeight="1" x14ac:dyDescent="0.25">
      <c r="A42" s="69" t="s">
        <v>268</v>
      </c>
      <c r="B42" s="85" t="s">
        <v>157</v>
      </c>
      <c r="C42" s="69" t="s">
        <v>110</v>
      </c>
      <c r="D42" s="69" t="s">
        <v>269</v>
      </c>
      <c r="E42" s="80" t="s">
        <v>415</v>
      </c>
      <c r="L42" s="89"/>
      <c r="M42" s="81"/>
      <c r="N42" s="90"/>
      <c r="Q42" s="81" t="s">
        <v>416</v>
      </c>
      <c r="R42" s="84"/>
      <c r="T42" s="83"/>
      <c r="U42" s="83"/>
    </row>
    <row r="43" spans="1:21" ht="24.95" customHeight="1" x14ac:dyDescent="0.25">
      <c r="A43" s="69" t="s">
        <v>270</v>
      </c>
      <c r="B43" s="69" t="s">
        <v>271</v>
      </c>
      <c r="C43" s="69" t="s">
        <v>110</v>
      </c>
      <c r="D43" s="81" t="s">
        <v>272</v>
      </c>
      <c r="E43" s="102" t="s">
        <v>490</v>
      </c>
      <c r="F43" s="1"/>
      <c r="G43" s="1"/>
      <c r="H43" s="1"/>
      <c r="I43" s="1"/>
      <c r="J43" s="1"/>
      <c r="K43" s="1"/>
      <c r="L43" s="1"/>
      <c r="M43"/>
      <c r="N43" s="103" t="s">
        <v>491</v>
      </c>
      <c r="P43" s="79"/>
      <c r="Q43" s="27"/>
      <c r="R43" s="81"/>
      <c r="S43" s="69"/>
      <c r="T43" s="17"/>
    </row>
    <row r="44" spans="1:21" s="69" customFormat="1" ht="24.95" customHeight="1" x14ac:dyDescent="0.25">
      <c r="A44" s="69" t="s">
        <v>177</v>
      </c>
      <c r="B44" s="69" t="s">
        <v>273</v>
      </c>
      <c r="C44" s="69" t="s">
        <v>110</v>
      </c>
      <c r="D44" s="69" t="s">
        <v>265</v>
      </c>
      <c r="E44" s="102" t="s">
        <v>492</v>
      </c>
      <c r="F44" s="21"/>
      <c r="G44" s="103"/>
      <c r="H44" s="103"/>
      <c r="I44" s="103"/>
      <c r="J44" s="103"/>
      <c r="K44" s="103"/>
      <c r="L44" s="103"/>
      <c r="M44" s="103"/>
      <c r="N44" s="103"/>
      <c r="P44" s="103" t="s">
        <v>493</v>
      </c>
      <c r="Q44" s="21" t="s">
        <v>274</v>
      </c>
      <c r="R44" s="103"/>
      <c r="S44" s="104"/>
      <c r="T44" s="83"/>
      <c r="U44" s="83"/>
    </row>
    <row r="45" spans="1:21" s="69" customFormat="1" ht="24.95" customHeight="1" x14ac:dyDescent="0.25">
      <c r="A45" s="69" t="s">
        <v>275</v>
      </c>
      <c r="B45" s="69" t="s">
        <v>276</v>
      </c>
      <c r="C45" s="69" t="s">
        <v>110</v>
      </c>
      <c r="D45" s="69" t="s">
        <v>107</v>
      </c>
      <c r="E45" s="80" t="s">
        <v>481</v>
      </c>
      <c r="M45" s="92" t="s">
        <v>358</v>
      </c>
      <c r="N45" s="84" t="s">
        <v>250</v>
      </c>
      <c r="O45" s="14"/>
      <c r="Q45" s="92"/>
      <c r="T45" s="83"/>
      <c r="U45" s="83"/>
    </row>
    <row r="46" spans="1:21" s="69" customFormat="1" ht="24.95" customHeight="1" x14ac:dyDescent="0.25">
      <c r="A46" s="69" t="s">
        <v>277</v>
      </c>
      <c r="B46" s="69" t="s">
        <v>278</v>
      </c>
      <c r="C46" s="85" t="s">
        <v>279</v>
      </c>
      <c r="D46" s="69" t="s">
        <v>280</v>
      </c>
      <c r="E46" s="80" t="s">
        <v>281</v>
      </c>
      <c r="F46" s="84"/>
      <c r="M46" s="84"/>
      <c r="O46" s="90"/>
      <c r="R46" s="85" t="s">
        <v>92</v>
      </c>
      <c r="T46" s="83"/>
      <c r="U46" s="83"/>
    </row>
    <row r="47" spans="1:21" s="69" customFormat="1" ht="24.95" customHeight="1" x14ac:dyDescent="0.25">
      <c r="A47" s="69" t="s">
        <v>277</v>
      </c>
      <c r="B47" s="69" t="s">
        <v>282</v>
      </c>
      <c r="C47" s="85" t="s">
        <v>279</v>
      </c>
      <c r="D47" s="69" t="s">
        <v>107</v>
      </c>
      <c r="E47" s="80" t="s">
        <v>283</v>
      </c>
      <c r="F47" s="84"/>
      <c r="M47" s="69" t="s">
        <v>262</v>
      </c>
      <c r="O47" s="90"/>
      <c r="Q47" s="93" t="s">
        <v>284</v>
      </c>
      <c r="R47" s="85" t="s">
        <v>92</v>
      </c>
      <c r="T47" s="83"/>
      <c r="U47" s="83"/>
    </row>
    <row r="48" spans="1:21" s="69" customFormat="1" ht="24.95" customHeight="1" x14ac:dyDescent="0.25">
      <c r="A48" s="69" t="s">
        <v>197</v>
      </c>
      <c r="B48" s="69" t="s">
        <v>198</v>
      </c>
      <c r="C48" s="69" t="s">
        <v>110</v>
      </c>
      <c r="D48" s="69" t="s">
        <v>107</v>
      </c>
      <c r="E48" s="80" t="s">
        <v>494</v>
      </c>
      <c r="F48" s="14"/>
      <c r="G48" s="14"/>
      <c r="H48" s="14"/>
      <c r="I48" s="14"/>
      <c r="J48" s="14"/>
      <c r="K48" s="14"/>
      <c r="L48" s="14"/>
      <c r="M48" s="81" t="s">
        <v>418</v>
      </c>
      <c r="N48" s="84" t="s">
        <v>286</v>
      </c>
      <c r="Q48" s="81"/>
      <c r="R48" s="85" t="s">
        <v>92</v>
      </c>
      <c r="T48" s="83"/>
      <c r="U48" s="83"/>
    </row>
    <row r="49" spans="1:21" s="69" customFormat="1" ht="24.95" customHeight="1" x14ac:dyDescent="0.25">
      <c r="A49" s="69" t="s">
        <v>200</v>
      </c>
      <c r="B49" s="69" t="s">
        <v>202</v>
      </c>
      <c r="C49" s="69" t="s">
        <v>110</v>
      </c>
      <c r="D49" s="69" t="s">
        <v>163</v>
      </c>
      <c r="E49" s="80" t="s">
        <v>287</v>
      </c>
      <c r="F49" s="14"/>
      <c r="G49" s="14"/>
      <c r="H49" s="14"/>
      <c r="I49" s="14"/>
      <c r="J49" s="14"/>
      <c r="K49" s="14"/>
      <c r="L49" s="14"/>
      <c r="M49" s="81"/>
      <c r="N49" s="84" t="s">
        <v>250</v>
      </c>
      <c r="P49" s="84"/>
      <c r="Q49" s="81"/>
      <c r="R49" s="85" t="s">
        <v>288</v>
      </c>
      <c r="T49" s="83"/>
      <c r="U49" s="83"/>
    </row>
    <row r="50" spans="1:21" s="69" customFormat="1" ht="24.95" customHeight="1" x14ac:dyDescent="0.25">
      <c r="A50" s="69" t="s">
        <v>200</v>
      </c>
      <c r="B50" s="69" t="s">
        <v>289</v>
      </c>
      <c r="C50" s="69" t="s">
        <v>110</v>
      </c>
      <c r="D50" s="69" t="s">
        <v>165</v>
      </c>
      <c r="E50" s="102" t="s">
        <v>290</v>
      </c>
      <c r="F50" s="1"/>
      <c r="G50" s="1"/>
      <c r="H50" s="1"/>
      <c r="I50" s="1"/>
      <c r="J50" s="1"/>
      <c r="K50" s="1"/>
      <c r="L50" s="1"/>
      <c r="M50" s="103" t="s">
        <v>291</v>
      </c>
      <c r="N50" s="21"/>
      <c r="O50" s="103"/>
      <c r="P50" s="103"/>
      <c r="Q50" s="105" t="s">
        <v>294</v>
      </c>
      <c r="R50" s="93"/>
      <c r="S50" s="83"/>
      <c r="T50" s="83"/>
    </row>
    <row r="51" spans="1:21" s="69" customFormat="1" ht="24.95" customHeight="1" x14ac:dyDescent="0.25">
      <c r="A51" s="103" t="s">
        <v>317</v>
      </c>
      <c r="B51" s="103" t="s">
        <v>318</v>
      </c>
      <c r="C51" s="103" t="s">
        <v>110</v>
      </c>
      <c r="D51" s="69" t="s">
        <v>107</v>
      </c>
      <c r="E51" s="102"/>
      <c r="F51" s="1"/>
      <c r="G51" s="1"/>
      <c r="H51" s="1"/>
      <c r="I51" s="1"/>
      <c r="J51" s="1"/>
      <c r="K51" s="1"/>
      <c r="L51" s="1"/>
      <c r="M51" s="103"/>
      <c r="N51" s="21"/>
      <c r="O51" s="103"/>
      <c r="P51" s="103"/>
      <c r="Q51" s="108" t="s">
        <v>319</v>
      </c>
      <c r="R51" s="94" t="s">
        <v>93</v>
      </c>
      <c r="S51" s="83"/>
      <c r="T51" s="83"/>
    </row>
    <row r="52" spans="1:21" s="69" customFormat="1" ht="24.95" customHeight="1" x14ac:dyDescent="0.25">
      <c r="A52" s="69" t="s">
        <v>197</v>
      </c>
      <c r="B52" s="69" t="s">
        <v>292</v>
      </c>
      <c r="C52" s="85" t="s">
        <v>279</v>
      </c>
      <c r="D52" s="69" t="s">
        <v>293</v>
      </c>
      <c r="E52" s="102" t="s">
        <v>422</v>
      </c>
      <c r="F52" s="21"/>
      <c r="G52" s="1"/>
      <c r="H52" s="1"/>
      <c r="I52" s="1"/>
      <c r="J52" s="1"/>
      <c r="K52" s="1"/>
      <c r="L52" s="1"/>
      <c r="M52" s="103"/>
      <c r="N52" s="21"/>
      <c r="O52" s="103"/>
      <c r="P52" s="103"/>
      <c r="Q52" s="103"/>
      <c r="R52" s="94" t="s">
        <v>93</v>
      </c>
      <c r="S52" s="83"/>
      <c r="T52" s="83"/>
    </row>
    <row r="53" spans="1:21" s="69" customFormat="1" ht="24.95" customHeight="1" x14ac:dyDescent="0.25">
      <c r="A53" s="69" t="s">
        <v>197</v>
      </c>
      <c r="B53" s="69" t="s">
        <v>295</v>
      </c>
      <c r="C53" s="85" t="s">
        <v>279</v>
      </c>
      <c r="D53" s="69" t="s">
        <v>296</v>
      </c>
      <c r="E53" s="102" t="s">
        <v>297</v>
      </c>
      <c r="F53" s="21"/>
      <c r="G53" s="1"/>
      <c r="H53" s="102" t="s">
        <v>423</v>
      </c>
      <c r="I53" s="1"/>
      <c r="J53" s="1"/>
      <c r="K53" s="1"/>
      <c r="L53" s="1"/>
      <c r="M53" s="103"/>
      <c r="N53" s="21"/>
      <c r="O53" s="103"/>
      <c r="P53" s="103" t="s">
        <v>298</v>
      </c>
      <c r="Q53" s="105"/>
      <c r="R53" s="85" t="s">
        <v>288</v>
      </c>
      <c r="S53" s="83"/>
      <c r="T53" s="83"/>
    </row>
    <row r="54" spans="1:21" s="69" customFormat="1" ht="24.95" customHeight="1" x14ac:dyDescent="0.25">
      <c r="A54" s="69" t="s">
        <v>299</v>
      </c>
      <c r="B54" s="85" t="s">
        <v>300</v>
      </c>
      <c r="C54" s="69" t="s">
        <v>110</v>
      </c>
      <c r="D54" s="69" t="s">
        <v>107</v>
      </c>
      <c r="E54" s="80" t="s">
        <v>417</v>
      </c>
      <c r="F54" s="14"/>
      <c r="G54" s="14"/>
      <c r="H54" s="14"/>
      <c r="I54" s="14"/>
      <c r="J54" s="14"/>
      <c r="K54" s="14"/>
      <c r="L54" s="14"/>
      <c r="M54" s="81" t="s">
        <v>418</v>
      </c>
      <c r="N54" s="84" t="s">
        <v>255</v>
      </c>
      <c r="O54" s="84"/>
      <c r="P54" s="84"/>
      <c r="R54" s="93" t="s">
        <v>303</v>
      </c>
      <c r="T54" s="83"/>
      <c r="U54" s="83"/>
    </row>
    <row r="55" spans="1:21" s="69" customFormat="1" ht="24.95" customHeight="1" x14ac:dyDescent="0.25">
      <c r="A55" s="69" t="s">
        <v>200</v>
      </c>
      <c r="B55" s="69" t="s">
        <v>304</v>
      </c>
      <c r="C55" s="69" t="s">
        <v>110</v>
      </c>
      <c r="D55" s="69" t="s">
        <v>305</v>
      </c>
      <c r="E55" s="92" t="s">
        <v>306</v>
      </c>
      <c r="F55" s="80" t="s">
        <v>431</v>
      </c>
      <c r="G55" s="14"/>
      <c r="H55" s="14"/>
      <c r="I55" s="14"/>
      <c r="J55" s="14"/>
      <c r="K55" s="14"/>
      <c r="L55" s="14"/>
      <c r="M55" s="81" t="s">
        <v>302</v>
      </c>
      <c r="N55" s="84"/>
      <c r="O55" s="84"/>
      <c r="P55" s="84"/>
      <c r="Q55" s="93" t="s">
        <v>294</v>
      </c>
      <c r="R55" s="94" t="s">
        <v>93</v>
      </c>
      <c r="T55" s="83"/>
      <c r="U55" s="83"/>
    </row>
    <row r="56" spans="1:21" s="69" customFormat="1" ht="24.95" customHeight="1" x14ac:dyDescent="0.25">
      <c r="A56" s="69" t="s">
        <v>200</v>
      </c>
      <c r="B56" s="69" t="s">
        <v>307</v>
      </c>
      <c r="C56" s="85" t="s">
        <v>279</v>
      </c>
      <c r="D56" s="69" t="s">
        <v>308</v>
      </c>
      <c r="E56" s="95" t="s">
        <v>309</v>
      </c>
      <c r="F56" s="84"/>
      <c r="K56" s="96"/>
      <c r="L56" s="97"/>
      <c r="M56" s="81"/>
      <c r="N56" s="80"/>
      <c r="Q56" s="93" t="s">
        <v>303</v>
      </c>
      <c r="R56" s="85" t="s">
        <v>94</v>
      </c>
      <c r="S56" s="69" t="s">
        <v>495</v>
      </c>
      <c r="T56" s="83"/>
      <c r="U56" s="83"/>
    </row>
    <row r="57" spans="1:21" s="69" customFormat="1" ht="24.95" customHeight="1" x14ac:dyDescent="0.25">
      <c r="A57" s="69" t="s">
        <v>200</v>
      </c>
      <c r="B57" s="69" t="s">
        <v>310</v>
      </c>
      <c r="C57" s="85" t="s">
        <v>279</v>
      </c>
      <c r="D57" s="69" t="s">
        <v>311</v>
      </c>
      <c r="E57" s="102" t="s">
        <v>432</v>
      </c>
      <c r="F57" s="21"/>
      <c r="G57" s="1"/>
      <c r="H57" s="1"/>
      <c r="I57" s="1"/>
      <c r="J57" s="1"/>
      <c r="K57" s="1"/>
      <c r="L57" s="1"/>
      <c r="M57" s="103"/>
      <c r="N57" s="21"/>
      <c r="O57" s="103"/>
      <c r="P57" s="103"/>
      <c r="Q57" s="105"/>
      <c r="R57" s="94" t="s">
        <v>93</v>
      </c>
      <c r="T57" s="83"/>
      <c r="U57" s="83"/>
    </row>
    <row r="58" spans="1:21" s="69" customFormat="1" ht="24.95" customHeight="1" x14ac:dyDescent="0.25">
      <c r="A58" s="69" t="s">
        <v>200</v>
      </c>
      <c r="B58" s="69" t="s">
        <v>312</v>
      </c>
      <c r="C58" s="69" t="s">
        <v>110</v>
      </c>
      <c r="D58" s="69" t="s">
        <v>107</v>
      </c>
      <c r="E58" s="102" t="s">
        <v>449</v>
      </c>
      <c r="F58" s="21"/>
      <c r="G58" s="1"/>
      <c r="H58" s="1"/>
      <c r="I58" s="1"/>
      <c r="J58" s="1"/>
      <c r="K58" s="1"/>
      <c r="L58" s="1"/>
      <c r="M58" s="103" t="s">
        <v>249</v>
      </c>
      <c r="N58" s="21"/>
      <c r="O58" s="103"/>
      <c r="P58" s="103"/>
      <c r="Q58" s="105" t="s">
        <v>313</v>
      </c>
      <c r="R58" s="85" t="s">
        <v>94</v>
      </c>
      <c r="T58" s="83"/>
      <c r="U58" s="83"/>
    </row>
    <row r="59" spans="1:21" ht="24.95" customHeight="1" x14ac:dyDescent="0.25">
      <c r="A59" s="69" t="s">
        <v>200</v>
      </c>
      <c r="B59" s="69" t="s">
        <v>314</v>
      </c>
      <c r="C59" s="85" t="s">
        <v>279</v>
      </c>
      <c r="D59" s="69" t="s">
        <v>308</v>
      </c>
      <c r="E59" s="102" t="s">
        <v>315</v>
      </c>
      <c r="F59" s="1"/>
      <c r="G59" s="1"/>
      <c r="H59" s="1"/>
      <c r="I59" s="1"/>
      <c r="J59" s="1"/>
      <c r="K59" s="1"/>
      <c r="L59" s="1"/>
      <c r="M59" s="103"/>
      <c r="N59" s="21"/>
      <c r="O59" s="103"/>
      <c r="P59" s="103"/>
      <c r="Q59" s="21"/>
      <c r="R59" s="98" t="s">
        <v>93</v>
      </c>
      <c r="S59" s="17"/>
      <c r="T59" s="17"/>
    </row>
    <row r="60" spans="1:21" ht="24.95" customHeight="1" x14ac:dyDescent="0.25">
      <c r="A60" s="69" t="s">
        <v>200</v>
      </c>
      <c r="B60" s="69" t="s">
        <v>316</v>
      </c>
      <c r="C60" s="69" t="s">
        <v>110</v>
      </c>
      <c r="D60" s="69" t="s">
        <v>107</v>
      </c>
      <c r="E60" s="102" t="s">
        <v>463</v>
      </c>
      <c r="F60" s="103"/>
      <c r="G60" s="103"/>
      <c r="H60" s="103"/>
      <c r="I60" s="103"/>
      <c r="M60" s="103" t="s">
        <v>418</v>
      </c>
      <c r="Q60" s="108" t="s">
        <v>319</v>
      </c>
      <c r="R60" s="94" t="s">
        <v>93</v>
      </c>
      <c r="S60" s="81"/>
      <c r="T60" s="17"/>
    </row>
    <row r="61" spans="1:21" ht="24.95" customHeight="1" x14ac:dyDescent="0.25">
      <c r="A61" s="69" t="s">
        <v>200</v>
      </c>
      <c r="B61" s="69" t="s">
        <v>320</v>
      </c>
      <c r="C61" s="85" t="s">
        <v>279</v>
      </c>
      <c r="D61" s="69" t="s">
        <v>321</v>
      </c>
      <c r="E61" s="102" t="s">
        <v>322</v>
      </c>
      <c r="F61" s="21"/>
      <c r="G61" s="103"/>
      <c r="H61" s="103"/>
      <c r="I61" s="103"/>
      <c r="J61" s="103"/>
      <c r="K61" s="103"/>
      <c r="L61" s="103"/>
      <c r="M61" s="103"/>
      <c r="N61" s="103"/>
      <c r="O61" s="103"/>
      <c r="P61"/>
      <c r="Q61" s="108" t="s">
        <v>323</v>
      </c>
      <c r="R61" s="85" t="s">
        <v>92</v>
      </c>
    </row>
    <row r="62" spans="1:21" ht="24.95" customHeight="1" x14ac:dyDescent="0.25">
      <c r="A62" s="69" t="s">
        <v>200</v>
      </c>
      <c r="B62" s="69" t="s">
        <v>324</v>
      </c>
      <c r="C62" s="85" t="s">
        <v>279</v>
      </c>
      <c r="D62" s="69" t="s">
        <v>165</v>
      </c>
      <c r="E62" s="102" t="s">
        <v>325</v>
      </c>
      <c r="F62" s="21"/>
      <c r="G62" s="103"/>
      <c r="H62" s="103"/>
      <c r="I62" s="103"/>
      <c r="J62" s="103"/>
      <c r="K62" s="103"/>
      <c r="L62" s="103"/>
      <c r="M62" s="103" t="s">
        <v>259</v>
      </c>
      <c r="N62" s="103"/>
      <c r="O62" s="103"/>
      <c r="P62"/>
      <c r="Q62" s="105" t="s">
        <v>284</v>
      </c>
      <c r="R62" s="85" t="s">
        <v>92</v>
      </c>
    </row>
    <row r="63" spans="1:21" s="54" customFormat="1" ht="24.95" customHeight="1" x14ac:dyDescent="0.25">
      <c r="A63" s="69" t="s">
        <v>179</v>
      </c>
      <c r="B63" s="69" t="s">
        <v>328</v>
      </c>
      <c r="C63" s="85" t="s">
        <v>279</v>
      </c>
      <c r="D63" s="69" t="s">
        <v>280</v>
      </c>
      <c r="E63" s="102" t="s">
        <v>281</v>
      </c>
      <c r="F63" s="21"/>
      <c r="G63" s="103"/>
      <c r="H63" s="103"/>
      <c r="I63" s="103"/>
      <c r="J63" s="103"/>
      <c r="K63" s="103"/>
      <c r="L63" s="103"/>
      <c r="M63" s="21"/>
      <c r="N63" s="103"/>
      <c r="O63" s="107"/>
      <c r="P63" s="103"/>
      <c r="Q63" s="103"/>
      <c r="R63" s="85" t="s">
        <v>92</v>
      </c>
      <c r="T63" s="55"/>
    </row>
    <row r="64" spans="1:21" s="54" customFormat="1" ht="24.95" customHeight="1" x14ac:dyDescent="0.25">
      <c r="A64" s="69" t="s">
        <v>179</v>
      </c>
      <c r="B64" s="69" t="s">
        <v>329</v>
      </c>
      <c r="C64" s="69" t="s">
        <v>110</v>
      </c>
      <c r="D64" s="69" t="s">
        <v>265</v>
      </c>
      <c r="E64" s="102" t="s">
        <v>330</v>
      </c>
      <c r="F64" s="21"/>
      <c r="G64" s="103"/>
      <c r="H64" s="103"/>
      <c r="I64" s="103"/>
      <c r="J64" s="103"/>
      <c r="K64" s="103"/>
      <c r="L64" s="103"/>
      <c r="M64" s="103" t="s">
        <v>331</v>
      </c>
      <c r="N64" s="102"/>
      <c r="O64" s="103"/>
      <c r="P64" s="103"/>
      <c r="Q64" s="105" t="s">
        <v>284</v>
      </c>
      <c r="R64" s="85" t="s">
        <v>92</v>
      </c>
      <c r="T64" s="55"/>
    </row>
    <row r="65" spans="1:23" s="54" customFormat="1" ht="24.95" customHeight="1" x14ac:dyDescent="0.25">
      <c r="A65" s="69" t="s">
        <v>179</v>
      </c>
      <c r="B65" s="69" t="s">
        <v>332</v>
      </c>
      <c r="C65" s="69" t="s">
        <v>110</v>
      </c>
      <c r="D65" s="69" t="s">
        <v>107</v>
      </c>
      <c r="E65" s="102" t="s">
        <v>433</v>
      </c>
      <c r="F65" s="103"/>
      <c r="G65" s="103"/>
      <c r="H65" s="103"/>
      <c r="I65" s="103"/>
      <c r="J65" s="103"/>
      <c r="K65" s="103"/>
      <c r="L65" s="103"/>
      <c r="M65" s="103" t="s">
        <v>434</v>
      </c>
      <c r="N65" s="102"/>
      <c r="O65" s="103"/>
      <c r="P65" s="105"/>
      <c r="Q65" s="103"/>
      <c r="R65" s="85" t="s">
        <v>333</v>
      </c>
      <c r="T65" s="55"/>
    </row>
    <row r="66" spans="1:23" s="54" customFormat="1" ht="24.95" customHeight="1" x14ac:dyDescent="0.25">
      <c r="A66" s="69" t="s">
        <v>179</v>
      </c>
      <c r="B66" s="69" t="s">
        <v>334</v>
      </c>
      <c r="C66" s="69" t="s">
        <v>110</v>
      </c>
      <c r="D66" s="69" t="s">
        <v>107</v>
      </c>
      <c r="E66" s="80">
        <v>45744</v>
      </c>
      <c r="F66" s="69"/>
      <c r="G66" s="69"/>
      <c r="H66" s="69"/>
      <c r="I66" s="69"/>
      <c r="J66" s="69"/>
      <c r="K66" s="69"/>
      <c r="L66" s="69"/>
      <c r="M66" s="81" t="s">
        <v>262</v>
      </c>
      <c r="N66" s="80"/>
      <c r="O66" s="69"/>
      <c r="P66" s="93"/>
      <c r="Q66" s="69"/>
      <c r="R66" s="85" t="s">
        <v>335</v>
      </c>
      <c r="T66" s="55"/>
    </row>
    <row r="67" spans="1:23" s="54" customFormat="1" ht="24.95" customHeight="1" x14ac:dyDescent="0.25">
      <c r="A67" s="69" t="s">
        <v>179</v>
      </c>
      <c r="B67" s="69" t="s">
        <v>199</v>
      </c>
      <c r="C67" s="69" t="s">
        <v>110</v>
      </c>
      <c r="D67" s="69" t="s">
        <v>182</v>
      </c>
      <c r="E67" s="80" t="s">
        <v>337</v>
      </c>
      <c r="F67" s="14"/>
      <c r="G67" s="14"/>
      <c r="H67" s="14"/>
      <c r="I67" s="14"/>
      <c r="J67" s="14"/>
      <c r="K67" s="14"/>
      <c r="L67" s="14"/>
      <c r="M67" s="81" t="s">
        <v>249</v>
      </c>
      <c r="N67" s="80"/>
      <c r="O67" s="69"/>
      <c r="P67" s="69"/>
      <c r="Q67" s="93" t="s">
        <v>313</v>
      </c>
      <c r="R67" s="85" t="s">
        <v>35</v>
      </c>
      <c r="T67" s="55"/>
    </row>
    <row r="68" spans="1:23" s="54" customFormat="1" ht="24.95" customHeight="1" x14ac:dyDescent="0.25">
      <c r="A68" s="69" t="s">
        <v>179</v>
      </c>
      <c r="B68" s="69" t="s">
        <v>338</v>
      </c>
      <c r="C68" s="85" t="s">
        <v>279</v>
      </c>
      <c r="D68" s="69" t="s">
        <v>272</v>
      </c>
      <c r="E68" s="91" t="s">
        <v>339</v>
      </c>
      <c r="G68" s="27"/>
      <c r="H68" s="27"/>
      <c r="I68" s="27"/>
      <c r="J68" s="27"/>
      <c r="K68" s="27"/>
      <c r="L68" s="27"/>
      <c r="M68" s="81" t="s">
        <v>340</v>
      </c>
      <c r="O68" s="69"/>
      <c r="P68" s="69"/>
      <c r="Q68" s="93" t="s">
        <v>284</v>
      </c>
      <c r="R68" s="85" t="s">
        <v>92</v>
      </c>
      <c r="T68" s="55"/>
    </row>
    <row r="69" spans="1:23" s="54" customFormat="1" ht="24.95" customHeight="1" x14ac:dyDescent="0.25">
      <c r="A69" s="69" t="s">
        <v>179</v>
      </c>
      <c r="B69" s="69" t="s">
        <v>341</v>
      </c>
      <c r="C69" s="69" t="s">
        <v>110</v>
      </c>
      <c r="D69" s="69" t="s">
        <v>158</v>
      </c>
      <c r="E69" s="80" t="s">
        <v>342</v>
      </c>
      <c r="F69" s="69"/>
      <c r="G69" s="69"/>
      <c r="H69" s="69"/>
      <c r="I69" s="69"/>
      <c r="J69" s="69"/>
      <c r="K69" s="69"/>
      <c r="L69" s="89"/>
      <c r="M69" s="81"/>
      <c r="N69" s="90"/>
      <c r="O69" s="81" t="s">
        <v>343</v>
      </c>
      <c r="P69" s="84"/>
      <c r="Q69" s="93" t="s">
        <v>284</v>
      </c>
      <c r="R69" s="85" t="s">
        <v>92</v>
      </c>
      <c r="T69" s="55"/>
    </row>
    <row r="70" spans="1:23" s="54" customFormat="1" ht="24.95" customHeight="1" x14ac:dyDescent="0.25">
      <c r="A70" s="69" t="s">
        <v>179</v>
      </c>
      <c r="B70" s="69" t="s">
        <v>344</v>
      </c>
      <c r="C70" s="85" t="s">
        <v>279</v>
      </c>
      <c r="D70" s="69" t="s">
        <v>293</v>
      </c>
      <c r="E70" s="80" t="s">
        <v>345</v>
      </c>
      <c r="F70" s="84"/>
      <c r="G70" s="14"/>
      <c r="H70" s="14"/>
      <c r="I70" s="14"/>
      <c r="J70" s="14"/>
      <c r="K70" s="14"/>
      <c r="L70" s="14"/>
      <c r="M70" s="81"/>
      <c r="N70" s="84"/>
      <c r="O70" s="69"/>
      <c r="P70" s="81"/>
      <c r="Q70" s="69"/>
      <c r="R70" s="85" t="s">
        <v>92</v>
      </c>
      <c r="T70" s="55"/>
    </row>
    <row r="71" spans="1:23" s="54" customFormat="1" ht="24.95" customHeight="1" x14ac:dyDescent="0.25">
      <c r="A71" s="69" t="s">
        <v>179</v>
      </c>
      <c r="B71" s="69" t="s">
        <v>346</v>
      </c>
      <c r="C71" s="85" t="s">
        <v>122</v>
      </c>
      <c r="D71" s="69" t="s">
        <v>347</v>
      </c>
      <c r="E71" s="80" t="s">
        <v>348</v>
      </c>
      <c r="F71" s="84"/>
      <c r="G71" s="69"/>
      <c r="H71" s="69"/>
      <c r="I71" s="69"/>
      <c r="J71" s="69"/>
      <c r="K71" s="69"/>
      <c r="L71" s="69"/>
      <c r="M71" s="81"/>
      <c r="N71" s="100" t="s">
        <v>349</v>
      </c>
      <c r="O71" s="17"/>
      <c r="P71" s="17"/>
      <c r="Q71" s="14"/>
      <c r="R71" s="85" t="s">
        <v>92</v>
      </c>
      <c r="T71" s="55"/>
    </row>
    <row r="72" spans="1:23" s="54" customFormat="1" ht="24.95" customHeight="1" x14ac:dyDescent="0.25">
      <c r="A72" s="69" t="s">
        <v>179</v>
      </c>
      <c r="B72" s="69" t="s">
        <v>350</v>
      </c>
      <c r="C72" s="85" t="s">
        <v>122</v>
      </c>
      <c r="D72" s="69" t="s">
        <v>351</v>
      </c>
      <c r="E72" s="80" t="s">
        <v>348</v>
      </c>
      <c r="F72" s="69"/>
      <c r="G72" s="69"/>
      <c r="H72" s="69"/>
      <c r="I72" s="89"/>
      <c r="J72" s="69"/>
      <c r="K72" s="69"/>
      <c r="L72" s="92"/>
      <c r="M72" s="80"/>
      <c r="N72" s="100" t="s">
        <v>349</v>
      </c>
      <c r="O72" s="17"/>
      <c r="P72" s="17"/>
      <c r="Q72" s="14"/>
      <c r="R72" s="85" t="s">
        <v>92</v>
      </c>
      <c r="T72" s="55"/>
    </row>
    <row r="73" spans="1:23" s="54" customFormat="1" ht="24.95" customHeight="1" x14ac:dyDescent="0.25">
      <c r="A73" s="69" t="s">
        <v>200</v>
      </c>
      <c r="B73" s="69" t="s">
        <v>201</v>
      </c>
      <c r="C73" s="69" t="s">
        <v>110</v>
      </c>
      <c r="D73" s="69" t="s">
        <v>107</v>
      </c>
      <c r="E73" s="102">
        <v>45777</v>
      </c>
      <c r="F73" s="103"/>
      <c r="G73" s="103"/>
      <c r="H73" s="103"/>
      <c r="I73" s="103"/>
      <c r="J73" s="103"/>
      <c r="K73" s="103"/>
      <c r="L73" s="103"/>
      <c r="M73" s="103" t="s">
        <v>262</v>
      </c>
      <c r="N73" s="21" t="s">
        <v>250</v>
      </c>
      <c r="O73" s="103"/>
      <c r="P73" s="105"/>
      <c r="Q73" s="103"/>
      <c r="R73" s="85" t="s">
        <v>327</v>
      </c>
      <c r="S73" s="81"/>
      <c r="T73" s="55"/>
    </row>
    <row r="74" spans="1:23" s="54" customFormat="1" ht="24.95" customHeight="1" x14ac:dyDescent="0.25">
      <c r="A74" s="69" t="s">
        <v>204</v>
      </c>
      <c r="B74" s="69" t="s">
        <v>205</v>
      </c>
      <c r="C74" s="69" t="s">
        <v>110</v>
      </c>
      <c r="D74" s="69" t="s">
        <v>107</v>
      </c>
      <c r="E74" s="80" t="s">
        <v>468</v>
      </c>
      <c r="F74" s="14"/>
      <c r="G74" s="14"/>
      <c r="H74" s="14"/>
      <c r="I74" s="14"/>
      <c r="J74" s="14"/>
      <c r="K74" s="14"/>
      <c r="L74" s="14"/>
      <c r="M74" s="69" t="s">
        <v>418</v>
      </c>
      <c r="N74" s="84"/>
      <c r="O74" s="69"/>
      <c r="P74" s="69"/>
      <c r="Q74" s="93" t="s">
        <v>294</v>
      </c>
      <c r="R74" s="69"/>
      <c r="T74" s="55"/>
    </row>
    <row r="75" spans="1:23" s="54" customFormat="1" ht="24.95" customHeight="1" x14ac:dyDescent="0.25">
      <c r="A75" s="69">
        <v>704</v>
      </c>
      <c r="B75" s="69" t="s">
        <v>352</v>
      </c>
      <c r="C75" s="69" t="s">
        <v>110</v>
      </c>
      <c r="D75" s="69" t="s">
        <v>353</v>
      </c>
      <c r="E75" s="102" t="s">
        <v>426</v>
      </c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 t="s">
        <v>427</v>
      </c>
      <c r="Q75" s="69"/>
      <c r="R75" s="84"/>
      <c r="S75" s="81"/>
      <c r="T75" s="69"/>
      <c r="U75" s="69"/>
      <c r="W75" s="55"/>
    </row>
    <row r="76" spans="1:23" s="54" customFormat="1" ht="24.95" customHeight="1" x14ac:dyDescent="0.25">
      <c r="A76" s="69">
        <v>706</v>
      </c>
      <c r="B76" s="69" t="s">
        <v>354</v>
      </c>
      <c r="C76" s="69" t="s">
        <v>110</v>
      </c>
      <c r="D76" s="69" t="s">
        <v>107</v>
      </c>
      <c r="E76" s="80" t="s">
        <v>442</v>
      </c>
      <c r="F76" s="84"/>
      <c r="G76" s="69"/>
      <c r="H76" s="69"/>
      <c r="I76" s="69"/>
      <c r="J76" s="69"/>
      <c r="K76" s="69"/>
      <c r="L76" s="69"/>
      <c r="M76" s="69" t="s">
        <v>249</v>
      </c>
      <c r="N76" s="89"/>
      <c r="O76" s="89"/>
      <c r="P76" s="81"/>
      <c r="Q76" s="69"/>
      <c r="R76" s="84"/>
      <c r="S76" s="81"/>
      <c r="T76" s="69"/>
      <c r="U76" s="69"/>
      <c r="W76" s="55"/>
    </row>
    <row r="77" spans="1:23" s="54" customFormat="1" ht="24.95" customHeight="1" x14ac:dyDescent="0.25">
      <c r="A77" s="69">
        <v>708</v>
      </c>
      <c r="B77" s="69" t="s">
        <v>355</v>
      </c>
      <c r="C77" s="69" t="s">
        <v>110</v>
      </c>
      <c r="D77" s="69" t="s">
        <v>356</v>
      </c>
      <c r="E77" s="80" t="s">
        <v>357</v>
      </c>
      <c r="F77" s="69"/>
      <c r="G77" s="69"/>
      <c r="H77" s="69"/>
      <c r="I77" s="69"/>
      <c r="J77" s="69"/>
      <c r="K77" s="69"/>
      <c r="L77" s="89"/>
      <c r="M77" s="81" t="s">
        <v>358</v>
      </c>
      <c r="N77" s="84" t="s">
        <v>359</v>
      </c>
      <c r="O77" s="84"/>
      <c r="P77" s="81"/>
      <c r="Q77" s="69"/>
      <c r="R77" s="69"/>
      <c r="T77" s="55"/>
    </row>
    <row r="78" spans="1:23" s="54" customFormat="1" ht="24.95" customHeight="1" x14ac:dyDescent="0.25">
      <c r="A78" s="69">
        <v>714</v>
      </c>
      <c r="B78" s="69" t="s">
        <v>134</v>
      </c>
      <c r="C78" s="69" t="s">
        <v>110</v>
      </c>
      <c r="D78" s="69" t="s">
        <v>182</v>
      </c>
      <c r="E78" s="80" t="s">
        <v>482</v>
      </c>
      <c r="F78" s="69"/>
      <c r="G78" s="69"/>
      <c r="H78" s="69"/>
      <c r="I78" s="69"/>
      <c r="J78" s="69"/>
      <c r="K78" s="69"/>
      <c r="L78" s="89"/>
      <c r="M78" s="69" t="s">
        <v>249</v>
      </c>
      <c r="N78" s="69"/>
      <c r="O78" s="84"/>
      <c r="P78" s="81"/>
      <c r="Q78" s="69"/>
      <c r="R78" s="69"/>
      <c r="T78" s="55"/>
    </row>
    <row r="79" spans="1:23" s="54" customFormat="1" ht="24.95" customHeight="1" x14ac:dyDescent="0.25">
      <c r="A79" s="69">
        <v>715</v>
      </c>
      <c r="B79" s="69" t="s">
        <v>360</v>
      </c>
      <c r="C79" s="69" t="s">
        <v>110</v>
      </c>
      <c r="D79" s="69" t="s">
        <v>356</v>
      </c>
      <c r="E79" s="80" t="s">
        <v>357</v>
      </c>
      <c r="F79" s="69"/>
      <c r="G79" s="69"/>
      <c r="H79" s="69"/>
      <c r="I79" s="69"/>
      <c r="J79" s="69"/>
      <c r="K79" s="69"/>
      <c r="L79" s="89"/>
      <c r="M79" s="81" t="s">
        <v>358</v>
      </c>
      <c r="N79" s="84" t="s">
        <v>37</v>
      </c>
      <c r="O79" s="69"/>
      <c r="P79" s="69"/>
      <c r="Q79" s="90"/>
      <c r="R79" s="69"/>
      <c r="T79" s="55"/>
    </row>
    <row r="80" spans="1:23" s="54" customFormat="1" ht="24.95" customHeight="1" x14ac:dyDescent="0.25">
      <c r="A80" s="69">
        <v>716</v>
      </c>
      <c r="B80" s="69" t="s">
        <v>361</v>
      </c>
      <c r="C80" s="69" t="s">
        <v>110</v>
      </c>
      <c r="D80" s="69" t="s">
        <v>305</v>
      </c>
      <c r="E80" s="91" t="s">
        <v>362</v>
      </c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81" t="s">
        <v>363</v>
      </c>
      <c r="Q80" s="84" t="s">
        <v>250</v>
      </c>
      <c r="R80" s="84"/>
      <c r="S80" s="81"/>
      <c r="T80" s="90"/>
      <c r="U80" s="69"/>
      <c r="W80" s="55"/>
    </row>
    <row r="81" spans="1:22" ht="24.95" customHeight="1" x14ac:dyDescent="0.25">
      <c r="A81" s="69">
        <v>718</v>
      </c>
      <c r="B81" s="69" t="s">
        <v>364</v>
      </c>
      <c r="C81" s="69" t="s">
        <v>110</v>
      </c>
      <c r="D81" s="69" t="s">
        <v>428</v>
      </c>
      <c r="E81" s="92" t="s">
        <v>429</v>
      </c>
      <c r="F81" s="80" t="s">
        <v>496</v>
      </c>
      <c r="G81" s="14"/>
      <c r="H81" s="14"/>
      <c r="I81" s="14"/>
      <c r="J81" s="14"/>
      <c r="K81" s="14"/>
      <c r="L81" s="14"/>
      <c r="M81" s="81" t="s">
        <v>497</v>
      </c>
      <c r="N81" s="69"/>
      <c r="O81" s="84"/>
      <c r="P81" s="81"/>
      <c r="Q81" s="90"/>
      <c r="R81" s="69"/>
    </row>
    <row r="82" spans="1:22" ht="24.95" customHeight="1" x14ac:dyDescent="0.25">
      <c r="A82" s="69">
        <v>720</v>
      </c>
      <c r="B82" s="69" t="s">
        <v>367</v>
      </c>
      <c r="C82" s="69" t="s">
        <v>110</v>
      </c>
      <c r="D82" s="69" t="s">
        <v>107</v>
      </c>
      <c r="E82" s="80" t="s">
        <v>469</v>
      </c>
      <c r="F82" s="14"/>
      <c r="G82" s="14"/>
      <c r="H82" s="14"/>
      <c r="I82" s="14"/>
      <c r="J82" s="14"/>
      <c r="K82" s="14"/>
      <c r="L82" s="14"/>
      <c r="M82" s="81" t="s">
        <v>302</v>
      </c>
      <c r="N82" s="69"/>
      <c r="O82" s="84"/>
      <c r="P82" s="81"/>
      <c r="Q82" s="90"/>
      <c r="R82" s="69"/>
    </row>
    <row r="83" spans="1:22" ht="24.95" customHeight="1" x14ac:dyDescent="0.25">
      <c r="A83" s="69">
        <v>721</v>
      </c>
      <c r="B83" s="69" t="s">
        <v>369</v>
      </c>
      <c r="C83" s="69" t="s">
        <v>110</v>
      </c>
      <c r="D83" s="69" t="s">
        <v>272</v>
      </c>
      <c r="E83" s="91" t="s">
        <v>370</v>
      </c>
      <c r="F83" s="54"/>
      <c r="G83" s="27"/>
      <c r="H83" s="27"/>
      <c r="I83" s="27"/>
      <c r="J83" s="27"/>
      <c r="K83" s="27"/>
      <c r="L83" s="27"/>
      <c r="M83" s="81" t="s">
        <v>371</v>
      </c>
      <c r="O83" s="69"/>
      <c r="P83" s="81"/>
      <c r="Q83" s="92"/>
      <c r="R83" s="69"/>
    </row>
    <row r="84" spans="1:22" s="69" customFormat="1" ht="24.95" customHeight="1" x14ac:dyDescent="0.25">
      <c r="A84" s="69">
        <v>809</v>
      </c>
      <c r="B84" s="85" t="s">
        <v>230</v>
      </c>
      <c r="C84" s="110" t="s">
        <v>110</v>
      </c>
      <c r="D84" s="92" t="s">
        <v>107</v>
      </c>
      <c r="E84" s="80" t="s">
        <v>301</v>
      </c>
      <c r="F84" s="14"/>
      <c r="G84" s="14"/>
      <c r="H84" s="14"/>
      <c r="I84" s="14"/>
      <c r="J84" s="14"/>
      <c r="K84" s="14"/>
      <c r="L84" s="14"/>
      <c r="M84" s="81" t="s">
        <v>302</v>
      </c>
      <c r="N84" s="84" t="s">
        <v>255</v>
      </c>
      <c r="O84" s="84"/>
      <c r="T84" s="83"/>
      <c r="U84" s="83"/>
    </row>
    <row r="85" spans="1:22" s="69" customFormat="1" ht="24.95" customHeight="1" x14ac:dyDescent="0.25">
      <c r="A85" s="69">
        <v>811</v>
      </c>
      <c r="B85" s="69" t="s">
        <v>372</v>
      </c>
      <c r="C85" s="85" t="s">
        <v>279</v>
      </c>
      <c r="D85" s="69" t="s">
        <v>165</v>
      </c>
      <c r="E85" s="80" t="s">
        <v>373</v>
      </c>
      <c r="F85" s="14"/>
      <c r="G85" s="14"/>
      <c r="H85" s="14"/>
      <c r="I85" s="14"/>
      <c r="J85" s="14"/>
      <c r="K85" s="14"/>
      <c r="L85" s="14"/>
      <c r="M85" s="81"/>
      <c r="N85" s="84" t="s">
        <v>29</v>
      </c>
      <c r="T85" s="83"/>
      <c r="U85" s="83"/>
    </row>
    <row r="86" spans="1:22" s="69" customFormat="1" ht="24.95" customHeight="1" x14ac:dyDescent="0.25">
      <c r="A86" s="69">
        <v>901</v>
      </c>
      <c r="B86" s="69" t="s">
        <v>374</v>
      </c>
      <c r="C86" s="110" t="s">
        <v>110</v>
      </c>
      <c r="D86" s="92" t="s">
        <v>107</v>
      </c>
      <c r="E86" s="80" t="s">
        <v>449</v>
      </c>
      <c r="F86" s="14"/>
      <c r="G86" s="14"/>
      <c r="H86" s="14"/>
      <c r="I86" s="14"/>
      <c r="J86" s="14"/>
      <c r="K86" s="14"/>
      <c r="L86" s="14"/>
      <c r="M86" s="81" t="s">
        <v>249</v>
      </c>
      <c r="N86" s="80" t="s">
        <v>56</v>
      </c>
      <c r="O86" s="80"/>
      <c r="Q86" s="84"/>
      <c r="S86" s="93" t="s">
        <v>412</v>
      </c>
      <c r="U86" s="83"/>
      <c r="V86" s="83"/>
    </row>
    <row r="87" spans="1:22" ht="24.95" customHeight="1" x14ac:dyDescent="0.25">
      <c r="A87" s="69">
        <v>906</v>
      </c>
      <c r="B87" s="69" t="s">
        <v>375</v>
      </c>
      <c r="C87" s="69" t="s">
        <v>110</v>
      </c>
      <c r="D87" s="92" t="s">
        <v>172</v>
      </c>
      <c r="E87" s="80" t="s">
        <v>413</v>
      </c>
      <c r="F87" s="69"/>
      <c r="G87" s="69"/>
      <c r="H87" s="69"/>
      <c r="I87" s="69"/>
      <c r="J87" s="69"/>
      <c r="K87" s="69"/>
      <c r="L87" s="89"/>
      <c r="M87" s="81" t="s">
        <v>414</v>
      </c>
      <c r="N87" s="100" t="s">
        <v>377</v>
      </c>
      <c r="O87" s="69"/>
      <c r="P87" s="69"/>
      <c r="Q87" s="69"/>
      <c r="R87" s="69"/>
      <c r="S87" s="17"/>
      <c r="T87" s="17"/>
    </row>
    <row r="88" spans="1:22" s="69" customFormat="1" ht="24.95" customHeight="1" x14ac:dyDescent="0.25">
      <c r="A88" s="69">
        <v>910</v>
      </c>
      <c r="B88" s="69" t="s">
        <v>378</v>
      </c>
      <c r="C88" s="69" t="s">
        <v>110</v>
      </c>
      <c r="D88" s="69" t="s">
        <v>272</v>
      </c>
      <c r="E88" s="91" t="s">
        <v>470</v>
      </c>
      <c r="F88" s="27"/>
      <c r="G88" s="27"/>
      <c r="H88" s="27"/>
      <c r="I88" s="27"/>
      <c r="J88" s="27"/>
      <c r="K88" s="27"/>
      <c r="L88" s="27"/>
      <c r="M88" s="81" t="s">
        <v>471</v>
      </c>
      <c r="N88" s="84" t="s">
        <v>250</v>
      </c>
      <c r="O88" s="81"/>
      <c r="P88" s="84"/>
      <c r="T88" s="83"/>
      <c r="U88" s="83"/>
    </row>
    <row r="89" spans="1:22" s="69" customFormat="1" ht="24.95" customHeight="1" x14ac:dyDescent="0.25">
      <c r="A89" s="69">
        <v>914</v>
      </c>
      <c r="B89" s="69" t="s">
        <v>379</v>
      </c>
      <c r="C89" s="69" t="s">
        <v>110</v>
      </c>
      <c r="D89" s="69" t="s">
        <v>107</v>
      </c>
      <c r="E89" s="91" t="s">
        <v>452</v>
      </c>
      <c r="F89" s="27"/>
      <c r="G89" s="27"/>
      <c r="H89" s="27"/>
      <c r="I89" s="27"/>
      <c r="J89" s="27"/>
      <c r="K89" s="27"/>
      <c r="L89" s="27"/>
      <c r="M89" s="81" t="s">
        <v>302</v>
      </c>
      <c r="N89" s="84" t="s">
        <v>380</v>
      </c>
      <c r="O89" s="81"/>
      <c r="P89" s="84"/>
      <c r="T89" s="83"/>
      <c r="U89" s="83"/>
    </row>
    <row r="90" spans="1:22" s="69" customFormat="1" ht="24.95" customHeight="1" x14ac:dyDescent="0.25">
      <c r="A90" s="69">
        <v>917</v>
      </c>
      <c r="B90" s="69" t="s">
        <v>196</v>
      </c>
      <c r="C90" s="85" t="s">
        <v>279</v>
      </c>
      <c r="D90" s="69" t="s">
        <v>381</v>
      </c>
      <c r="E90" s="80" t="s">
        <v>444</v>
      </c>
      <c r="L90" s="89"/>
      <c r="M90" s="81"/>
      <c r="N90" s="81"/>
      <c r="Q90" s="81"/>
      <c r="S90" s="93"/>
      <c r="U90" s="83"/>
      <c r="V90" s="83"/>
    </row>
    <row r="91" spans="1:22" ht="24.95" customHeight="1" x14ac:dyDescent="0.25">
      <c r="E91" s="84" t="s">
        <v>382</v>
      </c>
      <c r="I91" s="84"/>
      <c r="N91" s="84" t="s">
        <v>63</v>
      </c>
      <c r="R91" s="99" t="s">
        <v>383</v>
      </c>
    </row>
  </sheetData>
  <mergeCells count="2">
    <mergeCell ref="G1:L1"/>
    <mergeCell ref="O1:Q1"/>
  </mergeCells>
  <phoneticPr fontId="4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全校各班第11週</vt:lpstr>
      <vt:lpstr>教職員第11週</vt:lpstr>
      <vt:lpstr>廠商選餐表1140224</vt:lpstr>
      <vt:lpstr>全校各班第12週</vt:lpstr>
      <vt:lpstr>教職員第12週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文慧 魏</cp:lastModifiedBy>
  <cp:lastPrinted>2025-04-28T02:38:29Z</cp:lastPrinted>
  <dcterms:created xsi:type="dcterms:W3CDTF">2025-04-07T01:13:43Z</dcterms:created>
  <dcterms:modified xsi:type="dcterms:W3CDTF">2025-05-02T02:44:05Z</dcterms:modified>
</cp:coreProperties>
</file>